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definedNames>
    <definedName name="AgeGroups">'Lists'!$E$4:$E$23</definedName>
    <definedName name="AgeList">'Lists'!$E$4:$G$24</definedName>
    <definedName name="Countries">'Lists'!$A$4:$A$31</definedName>
    <definedName name="Countries1">'Lists'!$A$4:$A$37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s">'Lists'!$C$4:$C$8</definedName>
    <definedName name="VarList">'VarNames'!$B$4:$C$224</definedName>
    <definedName name="VarNames">'VarNames'!$B$4:$B$224</definedName>
    <definedName name="VarType">'Lists'!$B$4:$B$8</definedName>
  </definedNames>
  <calcPr fullCalcOnLoad="1"/>
</workbook>
</file>

<file path=xl/sharedStrings.xml><?xml version="1.0" encoding="utf-8"?>
<sst xmlns="http://schemas.openxmlformats.org/spreadsheetml/2006/main" count="761" uniqueCount="652">
  <si>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</si>
  <si>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</si>
  <si>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</si>
  <si>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</si>
  <si>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</si>
  <si>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</si>
  <si>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</si>
  <si>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</si>
  <si>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</si>
  <si>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</si>
  <si>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</si>
  <si>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</si>
  <si>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</si>
  <si>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</si>
  <si>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</si>
  <si>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</si>
  <si>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</si>
  <si>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</si>
  <si>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</si>
  <si>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</si>
  <si>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</si>
  <si>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</si>
  <si>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</si>
  <si>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</si>
  <si>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</si>
  <si>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</si>
  <si>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</si>
  <si>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</si>
  <si>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</si>
  <si>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</si>
  <si>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</si>
  <si>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</si>
  <si>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</si>
  <si>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</si>
  <si>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</si>
  <si>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</si>
  <si>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</si>
  <si>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</si>
  <si>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</si>
  <si>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</si>
  <si>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</si>
  <si>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</si>
  <si>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</si>
  <si>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</si>
  <si>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</si>
  <si>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</si>
  <si>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</si>
  <si>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</si>
  <si>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</si>
  <si>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</si>
  <si>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</si>
  <si>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</si>
  <si>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</si>
  <si>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</si>
  <si>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</si>
  <si>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</si>
  <si>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</si>
  <si>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</si>
  <si>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</si>
  <si>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</si>
  <si>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</si>
  <si>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</si>
  <si>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</si>
  <si>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</si>
  <si>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</si>
  <si>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</si>
  <si>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</si>
  <si>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</si>
  <si>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</si>
  <si>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</si>
  <si>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</si>
  <si>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</si>
  <si>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</si>
  <si>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</si>
  <si>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</si>
  <si>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</si>
  <si>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</si>
  <si>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</si>
  <si>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</si>
  <si>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</si>
  <si>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</si>
  <si>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</si>
  <si>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</si>
  <si>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</si>
  <si>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</si>
  <si>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</si>
  <si>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</si>
  <si>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</si>
  <si>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</si>
  <si>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</si>
  <si>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</si>
  <si>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</si>
  <si>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</si>
  <si>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</si>
  <si>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</si>
  <si>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</si>
  <si>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</si>
  <si>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</si>
  <si>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</si>
  <si>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</si>
  <si>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</si>
  <si>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</si>
  <si>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</si>
  <si>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</si>
  <si>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</si>
  <si>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</si>
  <si>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</si>
  <si>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</si>
  <si>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</si>
  <si>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</si>
  <si>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</si>
  <si>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</si>
  <si>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</si>
  <si>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</si>
  <si>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</si>
  <si>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</si>
  <si>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</si>
  <si>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</si>
  <si>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</si>
  <si>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</si>
  <si>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</si>
  <si>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</si>
  <si>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</si>
  <si>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</si>
  <si>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</si>
  <si>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</si>
  <si>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</si>
  <si>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</si>
  <si>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</si>
  <si>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</si>
  <si>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</si>
  <si>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</si>
  <si>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</si>
  <si>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</si>
  <si>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</si>
  <si>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</si>
  <si>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</si>
  <si>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</si>
  <si>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</si>
  <si>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</si>
  <si>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</si>
  <si>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</si>
  <si>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</si>
  <si>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</si>
  <si>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</si>
  <si>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</si>
  <si>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</si>
  <si>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</si>
  <si>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</si>
  <si>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</si>
  <si>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</si>
  <si>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</si>
  <si>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</si>
  <si>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</si>
  <si>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</si>
  <si>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</si>
  <si>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</si>
  <si>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</si>
  <si>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</si>
  <si>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</si>
  <si>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</si>
  <si>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</si>
  <si>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</si>
  <si>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</si>
  <si>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</si>
  <si>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</si>
  <si>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</si>
  <si>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</si>
  <si>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</si>
  <si>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</si>
  <si>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</si>
  <si>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</si>
  <si>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</si>
  <si>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</si>
  <si>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</si>
  <si>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</si>
  <si>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</si>
  <si>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</si>
  <si>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</si>
  <si>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</si>
  <si>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</si>
  <si>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</si>
  <si>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</si>
  <si>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</si>
  <si>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</si>
  <si>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</si>
  <si>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</si>
  <si>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</si>
  <si>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</si>
  <si>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</si>
  <si>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</si>
  <si>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</si>
  <si>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</si>
  <si>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</si>
  <si>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</si>
  <si>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</si>
  <si>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</si>
  <si>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</si>
  <si>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</si>
  <si>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</si>
  <si>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</si>
  <si>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</si>
  <si>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</si>
  <si>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</si>
  <si>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</si>
  <si>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</si>
  <si>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</si>
  <si>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</si>
  <si>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</si>
  <si>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</si>
  <si>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</si>
  <si>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</si>
  <si>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</si>
  <si>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</si>
  <si>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</si>
  <si>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</si>
  <si>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</si>
  <si>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</si>
  <si>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</si>
  <si>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</si>
  <si>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</si>
  <si>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</si>
  <si>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</si>
  <si>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</si>
  <si>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</si>
  <si>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</si>
  <si>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</si>
  <si>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</si>
  <si>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</si>
  <si>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</si>
  <si>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</si>
  <si>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</si>
  <si>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</si>
  <si>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</si>
  <si>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</si>
  <si>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</si>
  <si>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</si>
  <si>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</si>
  <si>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</si>
  <si>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</si>
  <si>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</si>
  <si>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</si>
  <si>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</si>
  <si>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</si>
  <si>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</si>
  <si>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</si>
  <si>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</si>
  <si>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</si>
  <si>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</si>
  <si>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</si>
  <si>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</si>
  <si>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</si>
  <si>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</si>
  <si>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</si>
  <si>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</si>
  <si>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</si>
  <si>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</si>
  <si>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</si>
  <si>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</si>
  <si>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</si>
  <si>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</si>
  <si>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</si>
  <si>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</si>
  <si>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</si>
  <si>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</si>
  <si>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</si>
  <si>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</si>
  <si>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</si>
  <si>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</si>
  <si>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</si>
  <si>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</si>
  <si>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</si>
  <si>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</si>
  <si>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</si>
  <si>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</si>
  <si>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</si>
  <si>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</si>
  <si>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</si>
  <si>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</si>
  <si>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</si>
  <si>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</si>
  <si>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</si>
  <si>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</si>
  <si>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</si>
  <si>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</si>
  <si>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</si>
  <si>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</si>
  <si>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</si>
  <si>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</si>
  <si>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</si>
  <si>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</si>
  <si>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</si>
  <si>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</si>
  <si>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</si>
  <si>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</si>
  <si>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</si>
  <si>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</si>
  <si>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</si>
  <si>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</si>
  <si>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</si>
  <si>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</si>
  <si>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</si>
  <si>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</si>
  <si>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</si>
  <si>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</si>
  <si>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</si>
  <si>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</si>
  <si>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</si>
  <si>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</si>
  <si>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</si>
  <si>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</si>
  <si>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</si>
  <si>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</si>
  <si>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</si>
  <si>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</si>
  <si>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</si>
  <si>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</si>
  <si>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</si>
  <si>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</si>
  <si>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</si>
  <si>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</si>
  <si>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</si>
  <si>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</si>
  <si>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</si>
  <si>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</si>
  <si>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</si>
  <si>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</si>
  <si>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</si>
  <si>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</si>
  <si>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</si>
  <si>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</si>
  <si>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</si>
  <si>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</si>
  <si>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</si>
  <si>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</si>
  <si>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</si>
  <si>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</si>
  <si>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</si>
  <si>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</si>
  <si>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</si>
  <si>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</si>
  <si>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</si>
  <si>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</si>
  <si>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</si>
  <si>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</si>
  <si>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</si>
  <si>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</si>
  <si>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</si>
  <si>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</si>
  <si>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</si>
  <si>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</si>
  <si>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</si>
  <si>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</si>
  <si>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</si>
  <si>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</si>
  <si>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</si>
  <si>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</si>
  <si>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</si>
  <si>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</si>
  <si>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</si>
  <si>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</si>
  <si>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</si>
  <si>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</si>
  <si>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</si>
  <si>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</si>
  <si>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</si>
  <si>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</si>
  <si>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</si>
  <si>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</si>
  <si>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</si>
  <si>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</si>
  <si>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</si>
  <si>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</si>
  <si>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</si>
  <si>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</si>
  <si>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</si>
  <si>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</si>
  <si>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</si>
  <si>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</si>
  <si>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</si>
  <si>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</si>
  <si>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</si>
  <si>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</si>
  <si>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</si>
  <si>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</si>
  <si>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</si>
  <si>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</si>
  <si>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</si>
  <si>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</si>
  <si>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</si>
  <si>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</si>
  <si>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</si>
  <si>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</si>
  <si>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</si>
  <si>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</si>
  <si>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</si>
  <si>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</si>
  <si>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</si>
  <si>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</si>
  <si>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</si>
  <si>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</si>
  <si>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</si>
  <si>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</si>
  <si>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</si>
  <si>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</si>
  <si>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</si>
  <si>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</si>
  <si>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</si>
  <si>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</si>
  <si>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</si>
  <si>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</si>
  <si>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</si>
  <si>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</si>
  <si>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</si>
  <si>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</si>
  <si>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</si>
  <si>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</si>
  <si>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</si>
  <si>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</si>
  <si>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</si>
  <si>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</si>
  <si>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</si>
  <si>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</si>
  <si>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</si>
  <si>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</si>
  <si>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</si>
  <si>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</si>
  <si>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</si>
  <si>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</si>
  <si>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</si>
  <si>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</si>
  <si>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</si>
  <si>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</si>
  <si>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</si>
  <si>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</si>
  <si>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</si>
  <si>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</si>
  <si>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</si>
  <si>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</si>
  <si>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</si>
  <si>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</si>
  <si>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</si>
  <si>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</si>
  <si>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</si>
  <si>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</si>
  <si>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</si>
  <si>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</si>
  <si>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</si>
  <si>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</si>
  <si>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</si>
  <si>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</si>
  <si>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</si>
  <si>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</si>
  <si>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</si>
  <si>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</si>
  <si>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</si>
  <si>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</si>
  <si>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</si>
  <si>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</si>
  <si>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</si>
  <si>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</si>
  <si>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</si>
  <si>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</si>
  <si>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</si>
  <si>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</si>
  <si>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</si>
  <si>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</si>
  <si>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</si>
  <si>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</si>
  <si>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</si>
  <si>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</si>
  <si>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</si>
  <si>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</si>
  <si>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</si>
  <si>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</si>
  <si>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</si>
  <si>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</si>
  <si>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</si>
  <si>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</si>
  <si>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</si>
  <si>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</si>
  <si>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</si>
  <si>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</si>
  <si>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</si>
  <si>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</si>
  <si>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</si>
  <si>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</si>
  <si>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</si>
  <si>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</si>
  <si>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</si>
  <si>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</si>
  <si>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</si>
  <si>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</si>
  <si>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</si>
  <si>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</si>
  <si>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</si>
  <si>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</si>
  <si>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</si>
  <si>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</si>
  <si>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</si>
  <si>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</si>
  <si>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</si>
  <si>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</si>
  <si>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</si>
  <si>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</si>
  <si>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</si>
  <si>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</si>
  <si>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</si>
  <si>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</si>
  <si>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</si>
  <si>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</si>
  <si>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</si>
  <si>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</si>
  <si>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</si>
  <si>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</si>
  <si>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</si>
  <si>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</si>
  <si>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</si>
  <si>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</si>
  <si>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</si>
  <si>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</si>
  <si>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</si>
  <si>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</si>
  <si>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</si>
  <si>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</si>
  <si>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</si>
  <si>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</si>
  <si>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</si>
  <si>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</si>
  <si>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</si>
  <si>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</si>
  <si>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</si>
  <si>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</si>
  <si>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</si>
  <si>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</si>
  <si>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</si>
  <si>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</si>
  <si>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</si>
  <si>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</si>
  <si>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</si>
  <si>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</si>
  <si>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</si>
  <si>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</si>
  <si>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</si>
  <si>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</si>
  <si>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</si>
  <si>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</si>
  <si>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</si>
  <si>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</si>
  <si>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</si>
  <si>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</si>
  <si>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</si>
  <si>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</si>
  <si>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</si>
  <si>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</si>
  <si>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</si>
  <si>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</si>
  <si>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</si>
  <si>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</si>
  <si>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</si>
  <si>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</si>
  <si>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</si>
  <si>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</si>
  <si>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</si>
  <si>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</si>
  <si>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</si>
  <si>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</si>
  <si>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</si>
  <si>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</si>
  <si>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</si>
  <si>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</si>
  <si>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Private Consumption, Housing</t>
  </si>
  <si>
    <t>CFRC</t>
  </si>
  <si>
    <t>Private Consumption, Housing, Current</t>
  </si>
  <si>
    <t>CFRK</t>
  </si>
  <si>
    <t>Private Consumption, Housing, Capital</t>
  </si>
  <si>
    <t>CFD</t>
  </si>
  <si>
    <t>Private Consumption, Durables</t>
  </si>
  <si>
    <t>CFDC</t>
  </si>
  <si>
    <t>Private Consumption, Durables, Current</t>
  </si>
  <si>
    <t>CFDK</t>
  </si>
  <si>
    <t>Private Consumption, Durables, Capital</t>
  </si>
  <si>
    <t>YLR</t>
  </si>
  <si>
    <t>YLRI</t>
  </si>
  <si>
    <t>YLRO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</si>
  <si>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</si>
  <si>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</si>
  <si>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</si>
  <si>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</si>
  <si>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</si>
  <si>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</si>
  <si>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</si>
  <si>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</si>
  <si>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</si>
  <si>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</si>
  <si>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</si>
  <si>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</si>
  <si>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</si>
  <si>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</si>
  <si>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</si>
  <si>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</si>
  <si>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</si>
  <si>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</si>
  <si>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</si>
  <si>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</si>
  <si>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</si>
  <si>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</si>
  <si>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</si>
  <si>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</si>
  <si>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</si>
  <si>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</si>
  <si>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</si>
  <si>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</si>
  <si>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</si>
  <si>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</si>
  <si>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</si>
  <si>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</si>
  <si>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</si>
  <si>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</si>
  <si>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</si>
  <si>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</si>
  <si>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Mexico</t>
  </si>
  <si>
    <t>Hungary</t>
  </si>
  <si>
    <t>Finland</t>
  </si>
  <si>
    <t>Kenya</t>
  </si>
  <si>
    <t>Nigeria</t>
  </si>
  <si>
    <t>Submitted</t>
  </si>
  <si>
    <t>Germany</t>
  </si>
  <si>
    <t>Spain</t>
  </si>
  <si>
    <t>Senegal</t>
  </si>
  <si>
    <t>Mozambique</t>
  </si>
  <si>
    <t>South Africa</t>
  </si>
  <si>
    <t>Canada</t>
  </si>
  <si>
    <t>Colombia</t>
  </si>
  <si>
    <t>Jamaica</t>
  </si>
  <si>
    <t>Laos</t>
  </si>
  <si>
    <t>UK</t>
  </si>
  <si>
    <t>Vietnam</t>
  </si>
  <si>
    <t>cfe</t>
  </si>
  <si>
    <t>cfh</t>
  </si>
  <si>
    <t>cfx</t>
  </si>
  <si>
    <t>cge</t>
  </si>
  <si>
    <t>cgx</t>
  </si>
  <si>
    <t>cgh</t>
  </si>
  <si>
    <t>A Girgis</t>
  </si>
  <si>
    <t>yl</t>
  </si>
  <si>
    <t>cfr</t>
  </si>
  <si>
    <t>c</t>
  </si>
  <si>
    <t>cf</t>
  </si>
  <si>
    <t>tgxci</t>
  </si>
  <si>
    <t>tgsoai</t>
  </si>
  <si>
    <t>lcd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</si>
</sst>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36" borderId="0" xfId="53" applyFont="1" applyFill="1" applyAlignment="1" applyProtection="1">
      <alignment/>
      <protection/>
    </xf>
    <xf numFmtId="0" fontId="4" fillId="36" borderId="0" xfId="5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5" fillId="37" borderId="0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9"/>
  <sheetViews>
    <sheetView tabSelected="1" zoomScalePageLayoutView="0" workbookViewId="0" topLeftCell="A1">
      <selection activeCell="B24" sqref="B24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 t="s">
        <v>636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116</v>
      </c>
      <c r="B2" s="3"/>
      <c r="C2" s="13" t="s">
        <v>644</v>
      </c>
      <c r="D2" s="3"/>
      <c r="E2" s="21" t="s">
        <v>262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121</v>
      </c>
      <c r="B5" s="2"/>
      <c r="C5" s="3"/>
      <c r="D5" s="3"/>
      <c r="E5" s="3"/>
      <c r="F5" s="32" t="s">
        <v>261</v>
      </c>
      <c r="G5" s="3"/>
      <c r="H5" s="32" t="s">
        <v>115</v>
      </c>
      <c r="I5" s="32" t="s">
        <v>119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3"/>
      <c r="G6" s="32" t="s">
        <v>134</v>
      </c>
      <c r="H6" s="32"/>
      <c r="I6" s="32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133</v>
      </c>
      <c r="D7" s="2" t="s">
        <v>3</v>
      </c>
      <c r="E7" s="2" t="s">
        <v>4</v>
      </c>
      <c r="F7" s="33"/>
      <c r="G7" s="32"/>
      <c r="H7" s="32"/>
      <c r="I7" s="32"/>
      <c r="J7" s="4" t="s">
        <v>135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159</v>
      </c>
      <c r="CY7" s="2" t="s">
        <v>160</v>
      </c>
      <c r="CZ7" s="2" t="s">
        <v>161</v>
      </c>
      <c r="DA7" s="2" t="s">
        <v>162</v>
      </c>
      <c r="DB7" s="2" t="s">
        <v>163</v>
      </c>
      <c r="DC7" s="2" t="s">
        <v>164</v>
      </c>
      <c r="DD7" s="2" t="s">
        <v>165</v>
      </c>
      <c r="DE7" s="2" t="s">
        <v>166</v>
      </c>
      <c r="DF7" s="2" t="s">
        <v>167</v>
      </c>
      <c r="DG7" s="2" t="s">
        <v>168</v>
      </c>
      <c r="DH7" s="2" t="s">
        <v>169</v>
      </c>
      <c r="DI7" s="2" t="s">
        <v>170</v>
      </c>
      <c r="DJ7" s="2" t="s">
        <v>171</v>
      </c>
      <c r="DK7" s="2" t="s">
        <v>172</v>
      </c>
      <c r="DL7" s="2" t="s">
        <v>173</v>
      </c>
      <c r="DM7" s="2" t="s">
        <v>174</v>
      </c>
      <c r="DN7" s="2" t="s">
        <v>175</v>
      </c>
      <c r="DO7" s="2" t="s">
        <v>176</v>
      </c>
      <c r="DP7" s="2" t="s">
        <v>177</v>
      </c>
      <c r="DQ7" s="2" t="s">
        <v>178</v>
      </c>
    </row>
    <row r="8" spans="1:121" ht="12.75">
      <c r="A8" s="14">
        <v>2007</v>
      </c>
      <c r="B8" s="19" t="s">
        <v>153</v>
      </c>
      <c r="C8" s="8" t="str">
        <f aca="true" t="shared" si="0" ref="C8:C358">VLOOKUP(B8,VarList,2,FALSE)</f>
        <v>Earnings </v>
      </c>
      <c r="D8" s="15" t="s">
        <v>98</v>
      </c>
      <c r="E8" s="15" t="s">
        <v>99</v>
      </c>
      <c r="F8" s="15" t="s">
        <v>157</v>
      </c>
      <c r="G8" s="15">
        <v>81</v>
      </c>
      <c r="H8" s="5" t="str">
        <f aca="true" t="shared" si="1" ref="H8:H358">VLOOKUP(G8,AgeList,2,FALSE)</f>
        <v>80+</v>
      </c>
      <c r="I8" s="5" t="str">
        <f aca="true" t="shared" si="2" ref="I8:I13">VLOOKUP(G8,AgeList,3,FALSE)</f>
        <v>Single</v>
      </c>
      <c r="J8" s="16" t="s">
        <v>626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1228.0561</v>
      </c>
      <c r="AA8" s="15">
        <v>2252.2548</v>
      </c>
      <c r="AB8" s="15">
        <v>3664.5594</v>
      </c>
      <c r="AC8" s="15">
        <v>5276.4314</v>
      </c>
      <c r="AD8" s="15">
        <v>7044.4612</v>
      </c>
      <c r="AE8" s="15">
        <v>8876.2745</v>
      </c>
      <c r="AF8" s="15">
        <v>10749.846</v>
      </c>
      <c r="AG8" s="15">
        <v>12633.787</v>
      </c>
      <c r="AH8" s="15">
        <v>14460.498</v>
      </c>
      <c r="AI8" s="15">
        <v>16145.347</v>
      </c>
      <c r="AJ8" s="15">
        <v>17583.106</v>
      </c>
      <c r="AK8" s="15">
        <v>18852.351</v>
      </c>
      <c r="AL8" s="15">
        <v>19899.523</v>
      </c>
      <c r="AM8" s="15">
        <v>20759.759</v>
      </c>
      <c r="AN8" s="15">
        <v>21501.487</v>
      </c>
      <c r="AO8" s="15">
        <v>22174.276</v>
      </c>
      <c r="AP8" s="15">
        <v>22758.985</v>
      </c>
      <c r="AQ8" s="15">
        <v>23246.59</v>
      </c>
      <c r="AR8" s="15">
        <v>23622.187</v>
      </c>
      <c r="AS8" s="15">
        <v>23890.391</v>
      </c>
      <c r="AT8" s="15">
        <v>24049.093</v>
      </c>
      <c r="AU8" s="15">
        <v>24279.033</v>
      </c>
      <c r="AV8" s="15">
        <v>24346.313</v>
      </c>
      <c r="AW8" s="15">
        <v>24129.911</v>
      </c>
      <c r="AX8" s="15">
        <v>23700.905</v>
      </c>
      <c r="AY8" s="15">
        <v>23448.471</v>
      </c>
      <c r="AZ8" s="15">
        <v>23494.099</v>
      </c>
      <c r="BA8" s="15">
        <v>23617.94</v>
      </c>
      <c r="BB8" s="15">
        <v>23739.578</v>
      </c>
      <c r="BC8" s="15">
        <v>24023.637</v>
      </c>
      <c r="BD8" s="15">
        <v>24356.591</v>
      </c>
      <c r="BE8" s="15">
        <v>24448.858</v>
      </c>
      <c r="BF8" s="15">
        <v>24308.301</v>
      </c>
      <c r="BG8" s="15">
        <v>24073.222</v>
      </c>
      <c r="BH8" s="15">
        <v>23854.01</v>
      </c>
      <c r="BI8" s="15">
        <v>23665.755</v>
      </c>
      <c r="BJ8" s="15">
        <v>23327.472</v>
      </c>
      <c r="BK8" s="15">
        <v>22785.361</v>
      </c>
      <c r="BL8" s="15">
        <v>21976.61</v>
      </c>
      <c r="BM8" s="15">
        <v>20921.366</v>
      </c>
      <c r="BN8" s="15">
        <v>19636.512</v>
      </c>
      <c r="BO8" s="15">
        <v>18161.778</v>
      </c>
      <c r="BP8" s="15">
        <v>16546.188</v>
      </c>
      <c r="BQ8" s="15">
        <v>14794.997</v>
      </c>
      <c r="BR8" s="15">
        <v>13020.799</v>
      </c>
      <c r="BS8" s="15">
        <v>11337.2</v>
      </c>
      <c r="BT8" s="15">
        <v>9775.3866</v>
      </c>
      <c r="BU8" s="15">
        <v>8374.3198</v>
      </c>
      <c r="BV8" s="15">
        <v>7046.5011</v>
      </c>
      <c r="BW8" s="15">
        <v>5797.214</v>
      </c>
      <c r="BX8" s="15">
        <v>4718.8142</v>
      </c>
      <c r="BY8" s="15">
        <v>3752.4801</v>
      </c>
      <c r="BZ8" s="15">
        <v>2937.3245</v>
      </c>
      <c r="CA8" s="15">
        <v>2216.8444</v>
      </c>
      <c r="CB8" s="15">
        <v>1641.7701</v>
      </c>
      <c r="CC8" s="15">
        <v>1261.5434</v>
      </c>
      <c r="CD8" s="15">
        <v>833.77268</v>
      </c>
      <c r="CE8" s="15">
        <v>472.12202</v>
      </c>
      <c r="CF8" s="15">
        <v>290.39445</v>
      </c>
      <c r="CG8" s="15">
        <v>223.16407</v>
      </c>
      <c r="CH8" s="15">
        <v>159.62131</v>
      </c>
      <c r="CI8" s="15">
        <v>119.04013</v>
      </c>
      <c r="CJ8" s="15">
        <v>99.879857</v>
      </c>
      <c r="CK8" s="15">
        <v>90.742128</v>
      </c>
      <c r="CL8" s="15">
        <v>90.025958</v>
      </c>
      <c r="CM8" s="15">
        <v>93.708763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14">
        <v>2007</v>
      </c>
      <c r="B9" s="14" t="s">
        <v>196</v>
      </c>
      <c r="C9" s="8" t="str">
        <f t="shared" si="0"/>
        <v>Self-employment Labor Income</v>
      </c>
      <c r="D9" s="15" t="s">
        <v>98</v>
      </c>
      <c r="E9" s="15" t="s">
        <v>99</v>
      </c>
      <c r="F9" s="15" t="s">
        <v>157</v>
      </c>
      <c r="G9" s="15">
        <v>81</v>
      </c>
      <c r="H9" s="5" t="str">
        <f t="shared" si="1"/>
        <v>80+</v>
      </c>
      <c r="I9" s="5" t="str">
        <f t="shared" si="2"/>
        <v>Single</v>
      </c>
      <c r="J9" s="16" t="s">
        <v>626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30.996066</v>
      </c>
      <c r="AC9" s="15">
        <v>65.145678</v>
      </c>
      <c r="AD9" s="15">
        <v>101.38082</v>
      </c>
      <c r="AE9" s="15">
        <v>144.74394</v>
      </c>
      <c r="AF9" s="15">
        <v>204.70305</v>
      </c>
      <c r="AG9" s="15">
        <v>295.19122</v>
      </c>
      <c r="AH9" s="15">
        <v>392.48715</v>
      </c>
      <c r="AI9" s="15">
        <v>491.8849</v>
      </c>
      <c r="AJ9" s="15">
        <v>606.36764</v>
      </c>
      <c r="AK9" s="15">
        <v>718.90349</v>
      </c>
      <c r="AL9" s="15">
        <v>826.9919</v>
      </c>
      <c r="AM9" s="15">
        <v>929.40969</v>
      </c>
      <c r="AN9" s="15">
        <v>1004.0945</v>
      </c>
      <c r="AO9" s="15">
        <v>1055.6596</v>
      </c>
      <c r="AP9" s="15">
        <v>1126.3915</v>
      </c>
      <c r="AQ9" s="15">
        <v>1219.968</v>
      </c>
      <c r="AR9" s="15">
        <v>1304.9842</v>
      </c>
      <c r="AS9" s="15">
        <v>1452.652</v>
      </c>
      <c r="AT9" s="15">
        <v>1591.8516</v>
      </c>
      <c r="AU9" s="15">
        <v>1699.8953</v>
      </c>
      <c r="AV9" s="15">
        <v>1762.4567</v>
      </c>
      <c r="AW9" s="15">
        <v>1820.3063</v>
      </c>
      <c r="AX9" s="15">
        <v>1879.6775</v>
      </c>
      <c r="AY9" s="15">
        <v>1863.7618</v>
      </c>
      <c r="AZ9" s="15">
        <v>1861.4576</v>
      </c>
      <c r="BA9" s="15">
        <v>1894.7408</v>
      </c>
      <c r="BB9" s="15">
        <v>1893.9355</v>
      </c>
      <c r="BC9" s="15">
        <v>1842.4355</v>
      </c>
      <c r="BD9" s="15">
        <v>1927.8412</v>
      </c>
      <c r="BE9" s="15">
        <v>2128.4858</v>
      </c>
      <c r="BF9" s="15">
        <v>2320.3034</v>
      </c>
      <c r="BG9" s="15">
        <v>2450.8348</v>
      </c>
      <c r="BH9" s="15">
        <v>2480.9848</v>
      </c>
      <c r="BI9" s="15">
        <v>2456.6901</v>
      </c>
      <c r="BJ9" s="15">
        <v>2391.4513</v>
      </c>
      <c r="BK9" s="15">
        <v>2315.6451</v>
      </c>
      <c r="BL9" s="15">
        <v>2207.6358</v>
      </c>
      <c r="BM9" s="15">
        <v>2094.6827</v>
      </c>
      <c r="BN9" s="15">
        <v>1994.6878</v>
      </c>
      <c r="BO9" s="15">
        <v>1874.8565</v>
      </c>
      <c r="BP9" s="15">
        <v>1753.1415</v>
      </c>
      <c r="BQ9" s="15">
        <v>1654.8048</v>
      </c>
      <c r="BR9" s="15">
        <v>1559.6868</v>
      </c>
      <c r="BS9" s="15">
        <v>1482.2902</v>
      </c>
      <c r="BT9" s="15">
        <v>1387.9456</v>
      </c>
      <c r="BU9" s="15">
        <v>1239.985</v>
      </c>
      <c r="BV9" s="15">
        <v>1097.9969</v>
      </c>
      <c r="BW9" s="15">
        <v>943.43998</v>
      </c>
      <c r="BX9" s="15">
        <v>808.51836</v>
      </c>
      <c r="BY9" s="15">
        <v>694.06829</v>
      </c>
      <c r="BZ9" s="15">
        <v>611.83868</v>
      </c>
      <c r="CA9" s="15">
        <v>518.95598</v>
      </c>
      <c r="CB9" s="15">
        <v>438.78624</v>
      </c>
      <c r="CC9" s="15">
        <v>381.52901</v>
      </c>
      <c r="CD9" s="15">
        <v>338.22537</v>
      </c>
      <c r="CE9" s="15">
        <v>300.30959</v>
      </c>
      <c r="CF9" s="15">
        <v>242.27652</v>
      </c>
      <c r="CG9" s="15">
        <v>193.78916</v>
      </c>
      <c r="CH9" s="15">
        <v>155.44379</v>
      </c>
      <c r="CI9" s="15">
        <v>130.44484</v>
      </c>
      <c r="CJ9" s="15">
        <v>114.36825</v>
      </c>
      <c r="CK9" s="15">
        <v>90.428142</v>
      </c>
      <c r="CL9" s="15">
        <v>56.23844</v>
      </c>
      <c r="CM9" s="15">
        <v>18.813564</v>
      </c>
      <c r="CN9" s="15">
        <v>2030.4</v>
      </c>
      <c r="CO9" s="15">
        <v>2114.57</v>
      </c>
      <c r="CP9" s="15">
        <v>2195.48</v>
      </c>
      <c r="CQ9" s="15">
        <v>2264.59</v>
      </c>
      <c r="CR9" s="15">
        <v>2329.82</v>
      </c>
      <c r="CS9" s="15">
        <v>2390.96</v>
      </c>
      <c r="CT9" s="15">
        <v>2445.61</v>
      </c>
      <c r="CU9" s="15">
        <v>2496.09</v>
      </c>
      <c r="CV9" s="15">
        <v>2545.31</v>
      </c>
      <c r="CW9" s="15">
        <v>2594.53</v>
      </c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14">
        <v>2007</v>
      </c>
      <c r="B10" s="14" t="s">
        <v>645</v>
      </c>
      <c r="C10" s="8" t="str">
        <f t="shared" si="0"/>
        <v>Labor Income </v>
      </c>
      <c r="D10" s="15" t="s">
        <v>98</v>
      </c>
      <c r="E10" s="15" t="s">
        <v>99</v>
      </c>
      <c r="F10" s="15" t="s">
        <v>157</v>
      </c>
      <c r="G10" s="15">
        <v>81</v>
      </c>
      <c r="H10" s="5" t="str">
        <f t="shared" si="1"/>
        <v>80+</v>
      </c>
      <c r="I10" s="5" t="str">
        <f t="shared" si="2"/>
        <v>Single</v>
      </c>
      <c r="J10" s="16" t="s">
        <v>626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1948.6937</v>
      </c>
      <c r="AC10" s="15">
        <v>4198.4444</v>
      </c>
      <c r="AD10" s="15">
        <v>6637.8943</v>
      </c>
      <c r="AE10" s="15">
        <v>8964.8144</v>
      </c>
      <c r="AF10" s="15">
        <v>11087.999</v>
      </c>
      <c r="AG10" s="15">
        <v>13145.111</v>
      </c>
      <c r="AH10" s="15">
        <v>15010.636</v>
      </c>
      <c r="AI10" s="15">
        <v>16803.069</v>
      </c>
      <c r="AJ10" s="15">
        <v>18352.944</v>
      </c>
      <c r="AK10" s="15">
        <v>19695.339</v>
      </c>
      <c r="AL10" s="15">
        <v>20864.729</v>
      </c>
      <c r="AM10" s="15">
        <v>21967.979</v>
      </c>
      <c r="AN10" s="15">
        <v>22828.088</v>
      </c>
      <c r="AO10" s="15">
        <v>23394.797</v>
      </c>
      <c r="AP10" s="15">
        <v>23842.046</v>
      </c>
      <c r="AQ10" s="15">
        <v>24382.672</v>
      </c>
      <c r="AR10" s="15">
        <v>24898.131</v>
      </c>
      <c r="AS10" s="15">
        <v>25352.691</v>
      </c>
      <c r="AT10" s="15">
        <v>25799.491</v>
      </c>
      <c r="AU10" s="15">
        <v>26159.355</v>
      </c>
      <c r="AV10" s="15">
        <v>26407.932</v>
      </c>
      <c r="AW10" s="15">
        <v>26113.509</v>
      </c>
      <c r="AX10" s="15">
        <v>25507.456</v>
      </c>
      <c r="AY10" s="15">
        <v>25042.172</v>
      </c>
      <c r="AZ10" s="15">
        <v>25041.045</v>
      </c>
      <c r="BA10" s="15">
        <v>25371.733</v>
      </c>
      <c r="BB10" s="15">
        <v>25643.946</v>
      </c>
      <c r="BC10" s="15">
        <v>26096.023</v>
      </c>
      <c r="BD10" s="15">
        <v>26515.191</v>
      </c>
      <c r="BE10" s="15">
        <v>26636.103</v>
      </c>
      <c r="BF10" s="15">
        <v>26601.887</v>
      </c>
      <c r="BG10" s="15">
        <v>26603.252</v>
      </c>
      <c r="BH10" s="15">
        <v>26483.09</v>
      </c>
      <c r="BI10" s="15">
        <v>26190.948</v>
      </c>
      <c r="BJ10" s="15">
        <v>25871.12</v>
      </c>
      <c r="BK10" s="15">
        <v>25314.493</v>
      </c>
      <c r="BL10" s="15">
        <v>24491.176</v>
      </c>
      <c r="BM10" s="15">
        <v>23348.353</v>
      </c>
      <c r="BN10" s="15">
        <v>21951.228</v>
      </c>
      <c r="BO10" s="15">
        <v>20247.975</v>
      </c>
      <c r="BP10" s="15">
        <v>18314.603</v>
      </c>
      <c r="BQ10" s="15">
        <v>16414.584</v>
      </c>
      <c r="BR10" s="15">
        <v>14579.789</v>
      </c>
      <c r="BS10" s="15">
        <v>12748.418</v>
      </c>
      <c r="BT10" s="15">
        <v>11147.422</v>
      </c>
      <c r="BU10" s="15">
        <v>9554.4896</v>
      </c>
      <c r="BV10" s="15">
        <v>8051.7551</v>
      </c>
      <c r="BW10" s="15">
        <v>6642.3649</v>
      </c>
      <c r="BX10" s="15">
        <v>5354.2756</v>
      </c>
      <c r="BY10" s="15">
        <v>4202.4848</v>
      </c>
      <c r="BZ10" s="15">
        <v>3292.3251</v>
      </c>
      <c r="CA10" s="15">
        <v>2481.9937</v>
      </c>
      <c r="CB10" s="15">
        <v>1834.9399</v>
      </c>
      <c r="CC10" s="15">
        <v>1331.6861</v>
      </c>
      <c r="CD10" s="15">
        <v>998.02489</v>
      </c>
      <c r="CE10" s="15">
        <v>765.35966</v>
      </c>
      <c r="CF10" s="15">
        <v>502.9443</v>
      </c>
      <c r="CG10" s="15">
        <v>346.75479</v>
      </c>
      <c r="CH10" s="15">
        <v>285.48023</v>
      </c>
      <c r="CI10" s="15">
        <v>240.24257</v>
      </c>
      <c r="CJ10" s="15">
        <v>209.68744</v>
      </c>
      <c r="CK10" s="15">
        <v>182.91821</v>
      </c>
      <c r="CL10" s="15">
        <v>150.03089</v>
      </c>
      <c r="CM10" s="15">
        <v>109.78935</v>
      </c>
      <c r="CN10" s="15">
        <v>7326.61</v>
      </c>
      <c r="CO10" s="15">
        <v>7250.13</v>
      </c>
      <c r="CP10" s="15">
        <v>7154.31</v>
      </c>
      <c r="CQ10" s="15">
        <v>7057.98</v>
      </c>
      <c r="CR10" s="15">
        <v>6984.37</v>
      </c>
      <c r="CS10" s="15">
        <v>6934.63</v>
      </c>
      <c r="CT10" s="15">
        <v>6904.59</v>
      </c>
      <c r="CU10" s="15">
        <v>6880.39</v>
      </c>
      <c r="CV10" s="15">
        <v>6857.94</v>
      </c>
      <c r="CW10" s="15">
        <v>6835.49</v>
      </c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14">
        <v>2007</v>
      </c>
      <c r="B11" s="14" t="s">
        <v>638</v>
      </c>
      <c r="C11" s="8" t="str">
        <f t="shared" si="0"/>
        <v>Private Consumption, Education</v>
      </c>
      <c r="D11" s="15" t="s">
        <v>98</v>
      </c>
      <c r="E11" s="15" t="s">
        <v>99</v>
      </c>
      <c r="F11" s="15" t="s">
        <v>157</v>
      </c>
      <c r="G11" s="15">
        <v>81</v>
      </c>
      <c r="H11" s="5" t="str">
        <f t="shared" si="1"/>
        <v>80+</v>
      </c>
      <c r="I11" s="5" t="str">
        <f t="shared" si="2"/>
        <v>Single</v>
      </c>
      <c r="J11" s="16" t="s">
        <v>626</v>
      </c>
      <c r="K11" s="15">
        <v>0</v>
      </c>
      <c r="L11" s="15">
        <v>40.99808</v>
      </c>
      <c r="M11" s="15">
        <v>363.0018</v>
      </c>
      <c r="N11" s="15">
        <v>350.459</v>
      </c>
      <c r="O11" s="15">
        <v>1353.202</v>
      </c>
      <c r="P11" s="15">
        <v>658.1639</v>
      </c>
      <c r="Q11" s="15">
        <v>148.4147</v>
      </c>
      <c r="R11" s="15">
        <v>16.40359</v>
      </c>
      <c r="S11" s="15">
        <v>283.0736</v>
      </c>
      <c r="T11" s="15">
        <v>706.7629</v>
      </c>
      <c r="U11" s="15">
        <v>303.0283</v>
      </c>
      <c r="V11" s="15">
        <v>624.7216</v>
      </c>
      <c r="W11" s="15">
        <v>586.0764</v>
      </c>
      <c r="X11" s="15">
        <v>1096.087</v>
      </c>
      <c r="Y11" s="15">
        <v>1385.267</v>
      </c>
      <c r="Z11" s="15">
        <v>591.4081</v>
      </c>
      <c r="AA11" s="15">
        <v>167.0445</v>
      </c>
      <c r="AB11" s="15">
        <v>617.962</v>
      </c>
      <c r="AC11" s="15">
        <v>839.7441</v>
      </c>
      <c r="AD11" s="15">
        <v>412.1211</v>
      </c>
      <c r="AE11" s="15">
        <v>3.22E-10</v>
      </c>
      <c r="AF11" s="15">
        <v>211.7791</v>
      </c>
      <c r="AG11" s="15">
        <v>889.8869</v>
      </c>
      <c r="AH11" s="15">
        <v>626.6355</v>
      </c>
      <c r="AI11" s="15">
        <v>240.6327</v>
      </c>
      <c r="AJ11" s="15">
        <v>94.35999</v>
      </c>
      <c r="AK11" s="15">
        <v>78.13981</v>
      </c>
      <c r="AL11" s="15">
        <v>127.4173</v>
      </c>
      <c r="AM11" s="15">
        <v>163.5666</v>
      </c>
      <c r="AN11" s="15">
        <v>40.46173</v>
      </c>
      <c r="AO11" s="15">
        <v>360.3679</v>
      </c>
      <c r="AP11" s="15">
        <v>54.06512</v>
      </c>
      <c r="AQ11" s="15">
        <v>223.6251</v>
      </c>
      <c r="AR11" s="15">
        <v>78.73705</v>
      </c>
      <c r="AS11" s="15">
        <v>4.82E-09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14">
        <v>2007</v>
      </c>
      <c r="B12" s="14" t="s">
        <v>639</v>
      </c>
      <c r="C12" s="8" t="str">
        <f t="shared" si="0"/>
        <v>Private Consumption, Health</v>
      </c>
      <c r="D12" s="15" t="s">
        <v>98</v>
      </c>
      <c r="E12" s="15" t="s">
        <v>99</v>
      </c>
      <c r="F12" s="15" t="s">
        <v>157</v>
      </c>
      <c r="G12" s="15">
        <v>81</v>
      </c>
      <c r="H12" s="5" t="str">
        <f t="shared" si="1"/>
        <v>80+</v>
      </c>
      <c r="I12" s="5" t="str">
        <f t="shared" si="2"/>
        <v>Single</v>
      </c>
      <c r="J12" s="16" t="s">
        <v>626</v>
      </c>
      <c r="K12" s="15">
        <v>15.29316</v>
      </c>
      <c r="L12" s="15">
        <v>17.062794</v>
      </c>
      <c r="M12" s="15">
        <v>18.104118</v>
      </c>
      <c r="N12" s="15">
        <v>18.871577</v>
      </c>
      <c r="O12" s="15">
        <v>19.759884</v>
      </c>
      <c r="P12" s="15">
        <v>21.01161</v>
      </c>
      <c r="Q12" s="15">
        <v>22.610581</v>
      </c>
      <c r="R12" s="15">
        <v>24.491312</v>
      </c>
      <c r="S12" s="15">
        <v>27.267408</v>
      </c>
      <c r="T12" s="15">
        <v>29.614675</v>
      </c>
      <c r="U12" s="15">
        <v>31.836231</v>
      </c>
      <c r="V12" s="15">
        <v>34.693975</v>
      </c>
      <c r="W12" s="15">
        <v>37.854487</v>
      </c>
      <c r="X12" s="15">
        <v>40.910908</v>
      </c>
      <c r="Y12" s="15">
        <v>44.009735</v>
      </c>
      <c r="Z12" s="15">
        <v>47.754619</v>
      </c>
      <c r="AA12" s="15">
        <v>51.57616</v>
      </c>
      <c r="AB12" s="15">
        <v>55.509557</v>
      </c>
      <c r="AC12" s="15">
        <v>59.716189</v>
      </c>
      <c r="AD12" s="15">
        <v>63.636845</v>
      </c>
      <c r="AE12" s="15">
        <v>66.975147</v>
      </c>
      <c r="AF12" s="15">
        <v>70.050192</v>
      </c>
      <c r="AG12" s="15">
        <v>72.858784</v>
      </c>
      <c r="AH12" s="15">
        <v>75.141152</v>
      </c>
      <c r="AI12" s="15">
        <v>76.349599</v>
      </c>
      <c r="AJ12" s="15">
        <v>76.088568</v>
      </c>
      <c r="AK12" s="15">
        <v>75.591545</v>
      </c>
      <c r="AL12" s="15">
        <v>74.358798</v>
      </c>
      <c r="AM12" s="15">
        <v>72.798762</v>
      </c>
      <c r="AN12" s="15">
        <v>70.505512</v>
      </c>
      <c r="AO12" s="15">
        <v>67.965941</v>
      </c>
      <c r="AP12" s="15">
        <v>65.713974</v>
      </c>
      <c r="AQ12" s="15">
        <v>64.263063</v>
      </c>
      <c r="AR12" s="15">
        <v>63.796971</v>
      </c>
      <c r="AS12" s="15">
        <v>64.273363</v>
      </c>
      <c r="AT12" s="15">
        <v>65.0281</v>
      </c>
      <c r="AU12" s="15">
        <v>66.194077</v>
      </c>
      <c r="AV12" s="15">
        <v>68.008906</v>
      </c>
      <c r="AW12" s="15">
        <v>70.175173</v>
      </c>
      <c r="AX12" s="15">
        <v>73.123539</v>
      </c>
      <c r="AY12" s="15">
        <v>75.963708</v>
      </c>
      <c r="AZ12" s="15">
        <v>79.212356</v>
      </c>
      <c r="BA12" s="15">
        <v>83.512045</v>
      </c>
      <c r="BB12" s="15">
        <v>87.746608</v>
      </c>
      <c r="BC12" s="15">
        <v>91.337375</v>
      </c>
      <c r="BD12" s="15">
        <v>94.508041</v>
      </c>
      <c r="BE12" s="15">
        <v>97.429557</v>
      </c>
      <c r="BF12" s="15">
        <v>99.546899</v>
      </c>
      <c r="BG12" s="15">
        <v>101.36889</v>
      </c>
      <c r="BH12" s="15">
        <v>104.46477</v>
      </c>
      <c r="BI12" s="15">
        <v>110.37662</v>
      </c>
      <c r="BJ12" s="15">
        <v>118.88589</v>
      </c>
      <c r="BK12" s="15">
        <v>128.50082</v>
      </c>
      <c r="BL12" s="15">
        <v>137.10613</v>
      </c>
      <c r="BM12" s="15">
        <v>143.88529</v>
      </c>
      <c r="BN12" s="15">
        <v>147.70242</v>
      </c>
      <c r="BO12" s="15">
        <v>151.92732</v>
      </c>
      <c r="BP12" s="15">
        <v>155.81382</v>
      </c>
      <c r="BQ12" s="15">
        <v>158.44445</v>
      </c>
      <c r="BR12" s="15">
        <v>158.23037</v>
      </c>
      <c r="BS12" s="15">
        <v>153.25093</v>
      </c>
      <c r="BT12" s="15">
        <v>145.86415</v>
      </c>
      <c r="BU12" s="15">
        <v>138.49586</v>
      </c>
      <c r="BV12" s="15">
        <v>131.13313</v>
      </c>
      <c r="BW12" s="15">
        <v>124.45879</v>
      </c>
      <c r="BX12" s="15">
        <v>118.12561</v>
      </c>
      <c r="BY12" s="15">
        <v>117.39767</v>
      </c>
      <c r="BZ12" s="15">
        <v>117.80456</v>
      </c>
      <c r="CA12" s="15">
        <v>119.29307</v>
      </c>
      <c r="CB12" s="15">
        <v>119.34067</v>
      </c>
      <c r="CC12" s="15">
        <v>118.73082</v>
      </c>
      <c r="CD12" s="15">
        <v>121.00891</v>
      </c>
      <c r="CE12" s="15">
        <v>123.32136</v>
      </c>
      <c r="CF12" s="15">
        <v>125.00808</v>
      </c>
      <c r="CG12" s="15">
        <v>126.8145</v>
      </c>
      <c r="CH12" s="15">
        <v>129.13364</v>
      </c>
      <c r="CI12" s="15">
        <v>131.64482</v>
      </c>
      <c r="CJ12" s="15">
        <v>134.02864</v>
      </c>
      <c r="CK12" s="15">
        <v>134.8342</v>
      </c>
      <c r="CL12" s="15">
        <v>134.26179</v>
      </c>
      <c r="CM12" s="15">
        <v>127.61419</v>
      </c>
      <c r="CN12" s="15">
        <v>866.624</v>
      </c>
      <c r="CO12" s="15">
        <v>899.74</v>
      </c>
      <c r="CP12" s="15">
        <v>949.829</v>
      </c>
      <c r="CQ12" s="15">
        <v>917.315</v>
      </c>
      <c r="CR12" s="15">
        <v>892.884</v>
      </c>
      <c r="CS12" s="15">
        <v>833.868</v>
      </c>
      <c r="CT12" s="15">
        <v>735.222</v>
      </c>
      <c r="CU12" s="15">
        <v>646.467</v>
      </c>
      <c r="CV12" s="15">
        <v>584.951</v>
      </c>
      <c r="CW12" s="15">
        <v>523.434</v>
      </c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14">
        <v>2007</v>
      </c>
      <c r="B13" s="14" t="s">
        <v>646</v>
      </c>
      <c r="C13" s="8" t="str">
        <f t="shared" si="0"/>
        <v>Private Consumption, Housing</v>
      </c>
      <c r="D13" s="15" t="s">
        <v>98</v>
      </c>
      <c r="E13" s="15" t="s">
        <v>99</v>
      </c>
      <c r="F13" s="15" t="s">
        <v>157</v>
      </c>
      <c r="G13" s="15">
        <v>81</v>
      </c>
      <c r="H13" s="5" t="str">
        <f t="shared" si="1"/>
        <v>80+</v>
      </c>
      <c r="I13" s="5" t="str">
        <f t="shared" si="2"/>
        <v>Single</v>
      </c>
      <c r="J13" s="16" t="s">
        <v>626</v>
      </c>
      <c r="K13" s="15">
        <v>392.85143</v>
      </c>
      <c r="L13" s="15">
        <v>402.44044</v>
      </c>
      <c r="M13" s="15">
        <v>410.87562</v>
      </c>
      <c r="N13" s="15">
        <v>420.20634</v>
      </c>
      <c r="O13" s="15">
        <v>431.39193</v>
      </c>
      <c r="P13" s="15">
        <v>444.96763</v>
      </c>
      <c r="Q13" s="15">
        <v>461.12954</v>
      </c>
      <c r="R13" s="15">
        <v>479.07071</v>
      </c>
      <c r="S13" s="15">
        <v>497.94002</v>
      </c>
      <c r="T13" s="15">
        <v>518.45964</v>
      </c>
      <c r="U13" s="15">
        <v>540.42278</v>
      </c>
      <c r="V13" s="15">
        <v>563.84503</v>
      </c>
      <c r="W13" s="15">
        <v>588.21825</v>
      </c>
      <c r="X13" s="15">
        <v>613.108</v>
      </c>
      <c r="Y13" s="15">
        <v>639.34985</v>
      </c>
      <c r="Z13" s="15">
        <v>668.08804</v>
      </c>
      <c r="AA13" s="15">
        <v>699.58607</v>
      </c>
      <c r="AB13" s="15">
        <v>734.46264</v>
      </c>
      <c r="AC13" s="15">
        <v>773.16607</v>
      </c>
      <c r="AD13" s="15">
        <v>815.15622</v>
      </c>
      <c r="AE13" s="15">
        <v>860.70301</v>
      </c>
      <c r="AF13" s="15">
        <v>909.19833</v>
      </c>
      <c r="AG13" s="15">
        <v>960.60129</v>
      </c>
      <c r="AH13" s="15">
        <v>1013.3224</v>
      </c>
      <c r="AI13" s="15">
        <v>1064.6089</v>
      </c>
      <c r="AJ13" s="15">
        <v>1111.1618</v>
      </c>
      <c r="AK13" s="15">
        <v>1154.2613</v>
      </c>
      <c r="AL13" s="15">
        <v>1192.4623</v>
      </c>
      <c r="AM13" s="15">
        <v>1222.142</v>
      </c>
      <c r="AN13" s="15">
        <v>1244.5632</v>
      </c>
      <c r="AO13" s="15">
        <v>1258.4247</v>
      </c>
      <c r="AP13" s="15">
        <v>1265.3761</v>
      </c>
      <c r="AQ13" s="15">
        <v>1265.9549</v>
      </c>
      <c r="AR13" s="15">
        <v>1262.0274</v>
      </c>
      <c r="AS13" s="15">
        <v>1254.1786</v>
      </c>
      <c r="AT13" s="15">
        <v>1238.1647</v>
      </c>
      <c r="AU13" s="15">
        <v>1219.0917</v>
      </c>
      <c r="AV13" s="15">
        <v>1196.5213</v>
      </c>
      <c r="AW13" s="15">
        <v>1173.9492</v>
      </c>
      <c r="AX13" s="15">
        <v>1153.9289</v>
      </c>
      <c r="AY13" s="15">
        <v>1133.6027</v>
      </c>
      <c r="AZ13" s="15">
        <v>1115.6372</v>
      </c>
      <c r="BA13" s="15">
        <v>1104.2752</v>
      </c>
      <c r="BB13" s="15">
        <v>1102.3263</v>
      </c>
      <c r="BC13" s="15">
        <v>1107.5774</v>
      </c>
      <c r="BD13" s="15">
        <v>1117.0185</v>
      </c>
      <c r="BE13" s="15">
        <v>1132.8074</v>
      </c>
      <c r="BF13" s="15">
        <v>1156.0052</v>
      </c>
      <c r="BG13" s="15">
        <v>1182.4402</v>
      </c>
      <c r="BH13" s="15">
        <v>1206.4842</v>
      </c>
      <c r="BI13" s="15">
        <v>1226.0733</v>
      </c>
      <c r="BJ13" s="15">
        <v>1248.2862</v>
      </c>
      <c r="BK13" s="15">
        <v>1273.2681</v>
      </c>
      <c r="BL13" s="15">
        <v>1298.9004</v>
      </c>
      <c r="BM13" s="15">
        <v>1319.5746</v>
      </c>
      <c r="BN13" s="15">
        <v>1338.4514</v>
      </c>
      <c r="BO13" s="15">
        <v>1361.8804</v>
      </c>
      <c r="BP13" s="15">
        <v>1387.2014</v>
      </c>
      <c r="BQ13" s="15">
        <v>1412.6307</v>
      </c>
      <c r="BR13" s="15">
        <v>1436.6864</v>
      </c>
      <c r="BS13" s="15">
        <v>1455.6171</v>
      </c>
      <c r="BT13" s="15">
        <v>1471.8586</v>
      </c>
      <c r="BU13" s="15">
        <v>1484.909</v>
      </c>
      <c r="BV13" s="15">
        <v>1495.8761</v>
      </c>
      <c r="BW13" s="15">
        <v>1508.4502</v>
      </c>
      <c r="BX13" s="15">
        <v>1517.6093</v>
      </c>
      <c r="BY13" s="15">
        <v>1527.1346</v>
      </c>
      <c r="BZ13" s="15">
        <v>1541.5223</v>
      </c>
      <c r="CA13" s="15">
        <v>1554.6617</v>
      </c>
      <c r="CB13" s="15">
        <v>1570.8404</v>
      </c>
      <c r="CC13" s="15">
        <v>1587.9075</v>
      </c>
      <c r="CD13" s="15">
        <v>1605.127</v>
      </c>
      <c r="CE13" s="15">
        <v>1625.8279</v>
      </c>
      <c r="CF13" s="15">
        <v>1649.6252</v>
      </c>
      <c r="CG13" s="15">
        <v>1679.7375</v>
      </c>
      <c r="CH13" s="15">
        <v>1710.1671</v>
      </c>
      <c r="CI13" s="15">
        <v>1740.1879</v>
      </c>
      <c r="CJ13" s="15">
        <v>1771.7646</v>
      </c>
      <c r="CK13" s="15">
        <v>1804.0261</v>
      </c>
      <c r="CL13" s="15">
        <v>1839.4388</v>
      </c>
      <c r="CM13" s="15">
        <v>1881.9223</v>
      </c>
      <c r="CN13" s="15">
        <v>2658.57</v>
      </c>
      <c r="CO13" s="15">
        <v>2658.57</v>
      </c>
      <c r="CP13" s="15">
        <v>2658.57</v>
      </c>
      <c r="CQ13" s="15">
        <v>2658.57</v>
      </c>
      <c r="CR13" s="15">
        <v>2658.57</v>
      </c>
      <c r="CS13" s="15">
        <v>2658.57</v>
      </c>
      <c r="CT13" s="15">
        <v>2658.57</v>
      </c>
      <c r="CU13" s="15">
        <v>2658.57</v>
      </c>
      <c r="CV13" s="15">
        <v>2658.57</v>
      </c>
      <c r="CW13" s="15">
        <v>2658.57</v>
      </c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14">
        <v>2007</v>
      </c>
      <c r="B14" s="14" t="s">
        <v>640</v>
      </c>
      <c r="C14" s="8" t="str">
        <f t="shared" si="0"/>
        <v>Private Consumption, Other</v>
      </c>
      <c r="D14" s="15" t="s">
        <v>98</v>
      </c>
      <c r="E14" s="15" t="s">
        <v>99</v>
      </c>
      <c r="F14" s="15" t="s">
        <v>157</v>
      </c>
      <c r="G14" s="15">
        <v>81</v>
      </c>
      <c r="H14" s="5" t="str">
        <f t="shared" si="1"/>
        <v>80+</v>
      </c>
      <c r="I14" s="5" t="str">
        <f aca="true" t="shared" si="3" ref="I14:I77">VLOOKUP(G14,AgeList,3,FALSE)</f>
        <v>Single</v>
      </c>
      <c r="J14" s="16" t="s">
        <v>626</v>
      </c>
      <c r="K14" s="15">
        <v>4494.1119</v>
      </c>
      <c r="L14" s="15">
        <v>4450.5079</v>
      </c>
      <c r="M14" s="15">
        <v>4502.6334</v>
      </c>
      <c r="N14" s="15">
        <v>4627.7844</v>
      </c>
      <c r="O14" s="15">
        <v>4778.7856</v>
      </c>
      <c r="P14" s="15">
        <v>4952.0948</v>
      </c>
      <c r="Q14" s="15">
        <v>5181.3116</v>
      </c>
      <c r="R14" s="15">
        <v>5467.0441</v>
      </c>
      <c r="S14" s="15">
        <v>5780.7079</v>
      </c>
      <c r="T14" s="15">
        <v>6105.3101</v>
      </c>
      <c r="U14" s="15">
        <v>6434.288</v>
      </c>
      <c r="V14" s="15">
        <v>6777.3391</v>
      </c>
      <c r="W14" s="15">
        <v>7158.6678</v>
      </c>
      <c r="X14" s="15">
        <v>7557.7731</v>
      </c>
      <c r="Y14" s="15">
        <v>7938.2915</v>
      </c>
      <c r="Z14" s="15">
        <v>8254.4377</v>
      </c>
      <c r="AA14" s="15">
        <v>8518.8872</v>
      </c>
      <c r="AB14" s="15">
        <v>8797.8441</v>
      </c>
      <c r="AC14" s="15">
        <v>9102.9427</v>
      </c>
      <c r="AD14" s="15">
        <v>9423.7525</v>
      </c>
      <c r="AE14" s="15">
        <v>9768.7342</v>
      </c>
      <c r="AF14" s="15">
        <v>10131.011</v>
      </c>
      <c r="AG14" s="15">
        <v>10530.882</v>
      </c>
      <c r="AH14" s="15">
        <v>10985.093</v>
      </c>
      <c r="AI14" s="15">
        <v>11467.318</v>
      </c>
      <c r="AJ14" s="15">
        <v>11910.955</v>
      </c>
      <c r="AK14" s="15">
        <v>12313.927</v>
      </c>
      <c r="AL14" s="15">
        <v>12675.454</v>
      </c>
      <c r="AM14" s="15">
        <v>12971.687</v>
      </c>
      <c r="AN14" s="15">
        <v>13215.372</v>
      </c>
      <c r="AO14" s="15">
        <v>13400.853</v>
      </c>
      <c r="AP14" s="15">
        <v>13486.978</v>
      </c>
      <c r="AQ14" s="15">
        <v>13510.562</v>
      </c>
      <c r="AR14" s="15">
        <v>13504.106</v>
      </c>
      <c r="AS14" s="15">
        <v>13475.016</v>
      </c>
      <c r="AT14" s="15">
        <v>13426.968</v>
      </c>
      <c r="AU14" s="15">
        <v>13383.078</v>
      </c>
      <c r="AV14" s="15">
        <v>13265.2</v>
      </c>
      <c r="AW14" s="15">
        <v>13117.139</v>
      </c>
      <c r="AX14" s="15">
        <v>12944.936</v>
      </c>
      <c r="AY14" s="15">
        <v>12809.302</v>
      </c>
      <c r="AZ14" s="15">
        <v>12706.458</v>
      </c>
      <c r="BA14" s="15">
        <v>12604.012</v>
      </c>
      <c r="BB14" s="15">
        <v>12537.171</v>
      </c>
      <c r="BC14" s="15">
        <v>12616.197</v>
      </c>
      <c r="BD14" s="15">
        <v>12853.785</v>
      </c>
      <c r="BE14" s="15">
        <v>13109.862</v>
      </c>
      <c r="BF14" s="15">
        <v>13298.204</v>
      </c>
      <c r="BG14" s="15">
        <v>13405.289</v>
      </c>
      <c r="BH14" s="15">
        <v>13458.241</v>
      </c>
      <c r="BI14" s="15">
        <v>13535.336</v>
      </c>
      <c r="BJ14" s="15">
        <v>13621.502</v>
      </c>
      <c r="BK14" s="15">
        <v>13634.853</v>
      </c>
      <c r="BL14" s="15">
        <v>13610.473</v>
      </c>
      <c r="BM14" s="15">
        <v>13572.177</v>
      </c>
      <c r="BN14" s="15">
        <v>13574.275</v>
      </c>
      <c r="BO14" s="15">
        <v>13597.814</v>
      </c>
      <c r="BP14" s="15">
        <v>13565.262</v>
      </c>
      <c r="BQ14" s="15">
        <v>13445.301</v>
      </c>
      <c r="BR14" s="15">
        <v>13335.401</v>
      </c>
      <c r="BS14" s="15">
        <v>13259.047</v>
      </c>
      <c r="BT14" s="15">
        <v>13215.338</v>
      </c>
      <c r="BU14" s="15">
        <v>13128.169</v>
      </c>
      <c r="BV14" s="15">
        <v>12922.838</v>
      </c>
      <c r="BW14" s="15">
        <v>12632.18</v>
      </c>
      <c r="BX14" s="15">
        <v>12242.595</v>
      </c>
      <c r="BY14" s="15">
        <v>11857.973</v>
      </c>
      <c r="BZ14" s="15">
        <v>11510.374</v>
      </c>
      <c r="CA14" s="15">
        <v>11156.773</v>
      </c>
      <c r="CB14" s="15">
        <v>10842.48</v>
      </c>
      <c r="CC14" s="15">
        <v>10521.433</v>
      </c>
      <c r="CD14" s="15">
        <v>10151.721</v>
      </c>
      <c r="CE14" s="15">
        <v>9797.0298</v>
      </c>
      <c r="CF14" s="15">
        <v>9542.5707</v>
      </c>
      <c r="CG14" s="15">
        <v>9335.1802</v>
      </c>
      <c r="CH14" s="15">
        <v>9138.9673</v>
      </c>
      <c r="CI14" s="15">
        <v>8951.016</v>
      </c>
      <c r="CJ14" s="15">
        <v>8736.7131</v>
      </c>
      <c r="CK14" s="15">
        <v>8505.2584</v>
      </c>
      <c r="CL14" s="15">
        <v>8259.7405</v>
      </c>
      <c r="CM14" s="15">
        <v>8040.8909</v>
      </c>
      <c r="CN14" s="15">
        <v>12882.21</v>
      </c>
      <c r="CO14" s="15">
        <v>12923.01</v>
      </c>
      <c r="CP14" s="15">
        <v>12958.18</v>
      </c>
      <c r="CQ14" s="15">
        <v>12898.45</v>
      </c>
      <c r="CR14" s="15">
        <v>12865.64</v>
      </c>
      <c r="CS14" s="15">
        <v>12818.03</v>
      </c>
      <c r="CT14" s="15">
        <v>12744</v>
      </c>
      <c r="CU14" s="15">
        <v>12681.52</v>
      </c>
      <c r="CV14" s="15">
        <v>12646.77</v>
      </c>
      <c r="CW14" s="15">
        <v>12612.02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14">
        <v>2007</v>
      </c>
      <c r="B15" s="14" t="s">
        <v>648</v>
      </c>
      <c r="C15" s="8" t="str">
        <f t="shared" si="0"/>
        <v>Private Consumption</v>
      </c>
      <c r="D15" s="15" t="s">
        <v>98</v>
      </c>
      <c r="E15" s="15" t="s">
        <v>99</v>
      </c>
      <c r="F15" s="15" t="s">
        <v>157</v>
      </c>
      <c r="G15" s="15">
        <v>81</v>
      </c>
      <c r="H15" s="5" t="str">
        <f t="shared" si="1"/>
        <v>80+</v>
      </c>
      <c r="I15" s="5" t="str">
        <f t="shared" si="3"/>
        <v>Single</v>
      </c>
      <c r="J15" s="16" t="s">
        <v>626</v>
      </c>
      <c r="K15" s="15">
        <v>4509.405</v>
      </c>
      <c r="L15" s="15">
        <v>4467.571</v>
      </c>
      <c r="M15" s="15">
        <v>4520.737</v>
      </c>
      <c r="N15" s="15">
        <v>4981.574</v>
      </c>
      <c r="O15" s="15">
        <v>5396.017</v>
      </c>
      <c r="P15" s="15">
        <v>5478.735</v>
      </c>
      <c r="Q15" s="15">
        <v>5489.971</v>
      </c>
      <c r="R15" s="15">
        <v>5688.532</v>
      </c>
      <c r="S15" s="15">
        <v>6109.322</v>
      </c>
      <c r="T15" s="15">
        <v>6526.746</v>
      </c>
      <c r="U15" s="15">
        <v>6970.525</v>
      </c>
      <c r="V15" s="15">
        <v>7411.218</v>
      </c>
      <c r="W15" s="15">
        <v>7959.424</v>
      </c>
      <c r="X15" s="15">
        <v>8556.419</v>
      </c>
      <c r="Y15" s="15">
        <v>8968.97</v>
      </c>
      <c r="Z15" s="15">
        <v>9007.652</v>
      </c>
      <c r="AA15" s="15">
        <v>9062.979</v>
      </c>
      <c r="AB15" s="15">
        <v>9418.235</v>
      </c>
      <c r="AC15" s="15">
        <v>9740.165</v>
      </c>
      <c r="AD15" s="15">
        <v>9959.057</v>
      </c>
      <c r="AE15" s="15">
        <v>10191.53</v>
      </c>
      <c r="AF15" s="15">
        <v>10563.87</v>
      </c>
      <c r="AG15" s="15">
        <v>11060.61</v>
      </c>
      <c r="AH15" s="15">
        <v>11538.07</v>
      </c>
      <c r="AI15" s="15">
        <v>11921.84</v>
      </c>
      <c r="AJ15" s="15">
        <v>12208.44</v>
      </c>
      <c r="AK15" s="15">
        <v>12524.46</v>
      </c>
      <c r="AL15" s="15">
        <v>12868.81</v>
      </c>
      <c r="AM15" s="15">
        <v>13174.64</v>
      </c>
      <c r="AN15" s="15">
        <v>13432.37</v>
      </c>
      <c r="AO15" s="15">
        <v>13607.71</v>
      </c>
      <c r="AP15" s="15">
        <v>13699.16</v>
      </c>
      <c r="AQ15" s="15">
        <v>13684.38</v>
      </c>
      <c r="AR15" s="15">
        <v>13638.62</v>
      </c>
      <c r="AS15" s="15">
        <v>13558.4</v>
      </c>
      <c r="AT15" s="15">
        <v>13492</v>
      </c>
      <c r="AU15" s="15">
        <v>13449.27</v>
      </c>
      <c r="AV15" s="15">
        <v>13333.21</v>
      </c>
      <c r="AW15" s="15">
        <v>13187.31</v>
      </c>
      <c r="AX15" s="15">
        <v>13018.06</v>
      </c>
      <c r="AY15" s="15">
        <v>12885.27</v>
      </c>
      <c r="AZ15" s="15">
        <v>12785.67</v>
      </c>
      <c r="BA15" s="15">
        <v>12687.52</v>
      </c>
      <c r="BB15" s="15">
        <v>12624.92</v>
      </c>
      <c r="BC15" s="15">
        <v>12707.53</v>
      </c>
      <c r="BD15" s="15">
        <v>12948.29</v>
      </c>
      <c r="BE15" s="15">
        <v>13207.29</v>
      </c>
      <c r="BF15" s="15">
        <v>13397.75</v>
      </c>
      <c r="BG15" s="15">
        <v>13506.66</v>
      </c>
      <c r="BH15" s="15">
        <v>13562.71</v>
      </c>
      <c r="BI15" s="15">
        <v>13645.71</v>
      </c>
      <c r="BJ15" s="15">
        <v>13740.39</v>
      </c>
      <c r="BK15" s="15">
        <v>13763.35</v>
      </c>
      <c r="BL15" s="15">
        <v>13747.58</v>
      </c>
      <c r="BM15" s="15">
        <v>13716.06</v>
      </c>
      <c r="BN15" s="15">
        <v>13721.98</v>
      </c>
      <c r="BO15" s="15">
        <v>13749.74</v>
      </c>
      <c r="BP15" s="15">
        <v>13721.08</v>
      </c>
      <c r="BQ15" s="15">
        <v>13603.75</v>
      </c>
      <c r="BR15" s="15">
        <v>13493.63</v>
      </c>
      <c r="BS15" s="15">
        <v>13412.3</v>
      </c>
      <c r="BT15" s="15">
        <v>13361.2</v>
      </c>
      <c r="BU15" s="15">
        <v>13266.67</v>
      </c>
      <c r="BV15" s="15">
        <v>13053.97</v>
      </c>
      <c r="BW15" s="15">
        <v>12756.64</v>
      </c>
      <c r="BX15" s="15">
        <v>12360.72</v>
      </c>
      <c r="BY15" s="15">
        <v>11975.37</v>
      </c>
      <c r="BZ15" s="15">
        <v>11628.18</v>
      </c>
      <c r="CA15" s="15">
        <v>11276.07</v>
      </c>
      <c r="CB15" s="15">
        <v>10961.82</v>
      </c>
      <c r="CC15" s="15">
        <v>10640.16</v>
      </c>
      <c r="CD15" s="15">
        <v>10272.73</v>
      </c>
      <c r="CE15" s="15">
        <v>9920.352</v>
      </c>
      <c r="CF15" s="15">
        <v>9667.579</v>
      </c>
      <c r="CG15" s="15">
        <v>9461.995</v>
      </c>
      <c r="CH15" s="15">
        <v>9268.101</v>
      </c>
      <c r="CI15" s="15">
        <v>9082.661</v>
      </c>
      <c r="CJ15" s="15">
        <v>8870.742</v>
      </c>
      <c r="CK15" s="15">
        <v>8640.093</v>
      </c>
      <c r="CL15" s="15">
        <v>8394.002</v>
      </c>
      <c r="CM15" s="15">
        <v>8168.505</v>
      </c>
      <c r="CN15" s="15">
        <v>3525.193</v>
      </c>
      <c r="CO15" s="15">
        <v>3558.309</v>
      </c>
      <c r="CP15" s="15">
        <v>3608.398</v>
      </c>
      <c r="CQ15" s="15">
        <v>3575.884</v>
      </c>
      <c r="CR15" s="15">
        <v>3551.454</v>
      </c>
      <c r="CS15" s="15">
        <v>3492.437</v>
      </c>
      <c r="CT15" s="15">
        <v>3393.791</v>
      </c>
      <c r="CU15" s="15">
        <v>3305.037</v>
      </c>
      <c r="CV15" s="15">
        <v>3243.52</v>
      </c>
      <c r="CW15" s="15">
        <v>3182.003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14">
        <v>2007</v>
      </c>
      <c r="B16" s="14" t="s">
        <v>649</v>
      </c>
      <c r="C16" s="8" t="str">
        <f t="shared" si="0"/>
        <v>Public Transfers, Other Cash, Inflows</v>
      </c>
      <c r="D16" s="15" t="s">
        <v>98</v>
      </c>
      <c r="E16" s="15" t="s">
        <v>99</v>
      </c>
      <c r="F16" s="15" t="s">
        <v>157</v>
      </c>
      <c r="G16" s="15">
        <v>81</v>
      </c>
      <c r="H16" s="5" t="str">
        <f t="shared" si="1"/>
        <v>80+</v>
      </c>
      <c r="I16" s="5" t="str">
        <f t="shared" si="3"/>
        <v>Single</v>
      </c>
      <c r="J16" s="16" t="s">
        <v>626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0.67588928</v>
      </c>
      <c r="Z16" s="15">
        <v>6.159731</v>
      </c>
      <c r="AA16" s="15">
        <v>29.756441</v>
      </c>
      <c r="AB16" s="15">
        <v>79.384144</v>
      </c>
      <c r="AC16" s="15">
        <v>136.48925</v>
      </c>
      <c r="AD16" s="15">
        <v>186.38102</v>
      </c>
      <c r="AE16" s="15">
        <v>236.96329</v>
      </c>
      <c r="AF16" s="15">
        <v>285.42655</v>
      </c>
      <c r="AG16" s="15">
        <v>323.41079</v>
      </c>
      <c r="AH16" s="15">
        <v>347.35612</v>
      </c>
      <c r="AI16" s="15">
        <v>367.87091</v>
      </c>
      <c r="AJ16" s="15">
        <v>388.70048</v>
      </c>
      <c r="AK16" s="15">
        <v>401.51597</v>
      </c>
      <c r="AL16" s="15">
        <v>396.96837</v>
      </c>
      <c r="AM16" s="15">
        <v>387.50864</v>
      </c>
      <c r="AN16" s="15">
        <v>378.81035</v>
      </c>
      <c r="AO16" s="15">
        <v>369.53088</v>
      </c>
      <c r="AP16" s="15">
        <v>367.75365</v>
      </c>
      <c r="AQ16" s="15">
        <v>381.98902</v>
      </c>
      <c r="AR16" s="15">
        <v>399.85087</v>
      </c>
      <c r="AS16" s="15">
        <v>404.91361</v>
      </c>
      <c r="AT16" s="15">
        <v>406.93822</v>
      </c>
      <c r="AU16" s="15">
        <v>399.45414</v>
      </c>
      <c r="AV16" s="15">
        <v>379.99105</v>
      </c>
      <c r="AW16" s="15">
        <v>395.06818</v>
      </c>
      <c r="AX16" s="15">
        <v>427.07201</v>
      </c>
      <c r="AY16" s="15">
        <v>455.90616</v>
      </c>
      <c r="AZ16" s="15">
        <v>458.83904</v>
      </c>
      <c r="BA16" s="15">
        <v>439.63819</v>
      </c>
      <c r="BB16" s="15">
        <v>398.56712</v>
      </c>
      <c r="BC16" s="15">
        <v>383.58384</v>
      </c>
      <c r="BD16" s="15">
        <v>406.43593</v>
      </c>
      <c r="BE16" s="15">
        <v>428.24413</v>
      </c>
      <c r="BF16" s="15">
        <v>439.98343</v>
      </c>
      <c r="BG16" s="15">
        <v>440.49503</v>
      </c>
      <c r="BH16" s="15">
        <v>422.89985</v>
      </c>
      <c r="BI16" s="15">
        <v>414.36259</v>
      </c>
      <c r="BJ16" s="15">
        <v>409.9746</v>
      </c>
      <c r="BK16" s="15">
        <v>408.94448</v>
      </c>
      <c r="BL16" s="15">
        <v>425.36136</v>
      </c>
      <c r="BM16" s="15">
        <v>464.65839</v>
      </c>
      <c r="BN16" s="15">
        <v>513.73673</v>
      </c>
      <c r="BO16" s="15">
        <v>561.08567</v>
      </c>
      <c r="BP16" s="15">
        <v>587.44041</v>
      </c>
      <c r="BQ16" s="15">
        <v>563.91148</v>
      </c>
      <c r="BR16" s="15">
        <v>492.33368</v>
      </c>
      <c r="BS16" s="15">
        <v>421.52109</v>
      </c>
      <c r="BT16" s="15">
        <v>374.05483</v>
      </c>
      <c r="BU16" s="15">
        <v>317.87776</v>
      </c>
      <c r="BV16" s="15">
        <v>252.13539</v>
      </c>
      <c r="BW16" s="15">
        <v>202.29746</v>
      </c>
      <c r="BX16" s="15">
        <v>148.1142</v>
      </c>
      <c r="BY16" s="15">
        <v>87.755444</v>
      </c>
      <c r="BZ16" s="15">
        <v>33.653429</v>
      </c>
      <c r="CA16" s="15">
        <v>8.7569986</v>
      </c>
      <c r="CB16" s="15">
        <v>0.40970606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9357.012</v>
      </c>
      <c r="CO16" s="15">
        <v>9364.705</v>
      </c>
      <c r="CP16" s="15">
        <v>9349.787</v>
      </c>
      <c r="CQ16" s="15">
        <v>9322.567</v>
      </c>
      <c r="CR16" s="15">
        <v>9314.189</v>
      </c>
      <c r="CS16" s="15">
        <v>9325.591</v>
      </c>
      <c r="CT16" s="15">
        <v>9350.207</v>
      </c>
      <c r="CU16" s="15">
        <v>9376.479</v>
      </c>
      <c r="CV16" s="15">
        <v>9403.249</v>
      </c>
      <c r="CW16" s="15">
        <v>9430.019</v>
      </c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14">
        <v>2007</v>
      </c>
      <c r="B17" s="15" t="s">
        <v>650</v>
      </c>
      <c r="C17" s="8" t="str">
        <f t="shared" si="0"/>
        <v>Public Pensions, Inflows</v>
      </c>
      <c r="D17" s="15" t="s">
        <v>98</v>
      </c>
      <c r="E17" s="15" t="s">
        <v>99</v>
      </c>
      <c r="F17" s="15" t="s">
        <v>157</v>
      </c>
      <c r="G17" s="15">
        <v>81</v>
      </c>
      <c r="H17" s="5" t="str">
        <f t="shared" si="1"/>
        <v>80+</v>
      </c>
      <c r="I17" s="5" t="str">
        <f t="shared" si="3"/>
        <v>Single</v>
      </c>
      <c r="J17" s="16" t="s">
        <v>626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94.803016</v>
      </c>
      <c r="BB17" s="15">
        <v>98.489209</v>
      </c>
      <c r="BC17" s="15">
        <v>0</v>
      </c>
      <c r="BD17" s="15">
        <v>4.658E-12</v>
      </c>
      <c r="BE17" s="15">
        <v>184.55371</v>
      </c>
      <c r="BF17" s="15">
        <v>142.58381</v>
      </c>
      <c r="BG17" s="15">
        <v>9.834E-10</v>
      </c>
      <c r="BH17" s="15">
        <v>69.020864</v>
      </c>
      <c r="BI17" s="15">
        <v>196.2738</v>
      </c>
      <c r="BJ17" s="15">
        <v>104.73814</v>
      </c>
      <c r="BK17" s="15">
        <v>215.80625</v>
      </c>
      <c r="BL17" s="15">
        <v>59.2032</v>
      </c>
      <c r="BM17" s="15">
        <v>3.4360434</v>
      </c>
      <c r="BN17" s="15">
        <v>3.763E-09</v>
      </c>
      <c r="BO17" s="15">
        <v>411.01919</v>
      </c>
      <c r="BP17" s="15">
        <v>65.683513</v>
      </c>
      <c r="BQ17" s="15">
        <v>290.74245</v>
      </c>
      <c r="BR17" s="15">
        <v>210.68307</v>
      </c>
      <c r="BS17" s="15">
        <v>6512.4348</v>
      </c>
      <c r="BT17" s="15">
        <v>7829.8949</v>
      </c>
      <c r="BU17" s="15">
        <v>8763.0641</v>
      </c>
      <c r="BV17" s="15">
        <v>8505.209</v>
      </c>
      <c r="BW17" s="15">
        <v>8445.229</v>
      </c>
      <c r="BX17" s="15">
        <v>15726.552</v>
      </c>
      <c r="BY17" s="15">
        <v>19107.389</v>
      </c>
      <c r="BZ17" s="15">
        <v>19398.371</v>
      </c>
      <c r="CA17" s="15">
        <v>19999.606</v>
      </c>
      <c r="CB17" s="15">
        <v>19993.644</v>
      </c>
      <c r="CC17" s="15">
        <v>20764.629</v>
      </c>
      <c r="CD17" s="15">
        <v>20211.262</v>
      </c>
      <c r="CE17" s="15">
        <v>20356.877</v>
      </c>
      <c r="CF17" s="15">
        <v>20411.334</v>
      </c>
      <c r="CG17" s="15">
        <v>20703.9</v>
      </c>
      <c r="CH17" s="15">
        <v>20519.284</v>
      </c>
      <c r="CI17" s="15">
        <v>20007.046</v>
      </c>
      <c r="CJ17" s="15">
        <v>20155.904</v>
      </c>
      <c r="CK17" s="15">
        <v>20621.89</v>
      </c>
      <c r="CL17" s="15">
        <v>20995.024</v>
      </c>
      <c r="CM17" s="15">
        <v>21040.885</v>
      </c>
      <c r="CN17" s="15">
        <v>219.529</v>
      </c>
      <c r="CO17" s="15">
        <v>193.684</v>
      </c>
      <c r="CP17" s="15">
        <v>163.017</v>
      </c>
      <c r="CQ17" s="15">
        <v>131.27</v>
      </c>
      <c r="CR17" s="15">
        <v>102.525</v>
      </c>
      <c r="CS17" s="15">
        <v>74.2862</v>
      </c>
      <c r="CT17" s="15">
        <v>48.2277</v>
      </c>
      <c r="CU17" s="15">
        <v>25.633</v>
      </c>
      <c r="CV17" s="15">
        <v>3.0383</v>
      </c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14">
        <v>2007</v>
      </c>
      <c r="B18" s="14" t="s">
        <v>641</v>
      </c>
      <c r="C18" s="8" t="str">
        <f t="shared" si="0"/>
        <v>Public Consumption, Education</v>
      </c>
      <c r="D18" s="15" t="s">
        <v>98</v>
      </c>
      <c r="E18" s="15" t="s">
        <v>99</v>
      </c>
      <c r="F18" s="15" t="s">
        <v>157</v>
      </c>
      <c r="G18" s="15">
        <v>81</v>
      </c>
      <c r="H18" s="5" t="str">
        <f t="shared" si="1"/>
        <v>80+</v>
      </c>
      <c r="I18" s="5" t="str">
        <f t="shared" si="3"/>
        <v>Single</v>
      </c>
      <c r="J18" s="16" t="s">
        <v>626</v>
      </c>
      <c r="K18" s="15">
        <v>0</v>
      </c>
      <c r="L18" s="15">
        <v>0</v>
      </c>
      <c r="M18" s="15">
        <v>0</v>
      </c>
      <c r="N18" s="15">
        <v>2873.6961970770863</v>
      </c>
      <c r="O18" s="15">
        <v>2820.51075479774</v>
      </c>
      <c r="P18" s="15">
        <v>2347.8736940852923</v>
      </c>
      <c r="Q18" s="15">
        <v>2415.5849212799094</v>
      </c>
      <c r="R18" s="15">
        <v>2465.217796400969</v>
      </c>
      <c r="S18" s="15">
        <v>2480.007564981104</v>
      </c>
      <c r="T18" s="15">
        <v>2454.767192864086</v>
      </c>
      <c r="U18" s="15">
        <v>2475.817268399208</v>
      </c>
      <c r="V18" s="15">
        <v>3053.074107641331</v>
      </c>
      <c r="W18" s="15">
        <v>3090.1475114265277</v>
      </c>
      <c r="X18" s="15">
        <v>3141.120422505907</v>
      </c>
      <c r="Y18" s="15">
        <v>3116.3343936061588</v>
      </c>
      <c r="Z18" s="15">
        <v>3167.016209752894</v>
      </c>
      <c r="AA18" s="15">
        <v>2065.6314454562953</v>
      </c>
      <c r="AB18" s="15">
        <v>2040.6157260510715</v>
      </c>
      <c r="AC18" s="15">
        <v>2691.2382712351764</v>
      </c>
      <c r="AD18" s="15">
        <v>2986.3609835738807</v>
      </c>
      <c r="AE18" s="15">
        <v>986.9527431486122</v>
      </c>
      <c r="AF18" s="15">
        <v>726.0535320998321</v>
      </c>
      <c r="AG18" s="15">
        <v>506.91418101295466</v>
      </c>
      <c r="AH18" s="15">
        <v>373.0742900481631</v>
      </c>
      <c r="AI18" s="15">
        <v>293.0973819483007</v>
      </c>
      <c r="AJ18" s="15">
        <v>245.72836265972933</v>
      </c>
      <c r="AK18" s="15">
        <v>218.77361995617554</v>
      </c>
      <c r="AL18" s="15">
        <v>196.9351180947931</v>
      </c>
      <c r="AM18" s="15">
        <v>171.46633532546088</v>
      </c>
      <c r="AN18" s="15">
        <v>146.8912752073371</v>
      </c>
      <c r="AO18" s="15">
        <v>125.79559545334818</v>
      </c>
      <c r="AP18" s="15">
        <v>118.84266894887266</v>
      </c>
      <c r="AQ18" s="15">
        <v>115.31719234997833</v>
      </c>
      <c r="AR18" s="15">
        <v>111.39849730085874</v>
      </c>
      <c r="AS18" s="15">
        <v>113.58318320186052</v>
      </c>
      <c r="AT18" s="15">
        <v>116.64198236469706</v>
      </c>
      <c r="AU18" s="15">
        <v>120.89540774808096</v>
      </c>
      <c r="AV18" s="15">
        <v>117.90874841735753</v>
      </c>
      <c r="AW18" s="15">
        <v>115.70800898908502</v>
      </c>
      <c r="AX18" s="15">
        <v>112.89669410515187</v>
      </c>
      <c r="AY18" s="15">
        <v>112.16649790286726</v>
      </c>
      <c r="AZ18" s="15">
        <v>107.9571788951162</v>
      </c>
      <c r="BA18" s="15">
        <v>106.85243711819211</v>
      </c>
      <c r="BB18" s="15">
        <v>103.33182551448867</v>
      </c>
      <c r="BC18" s="15">
        <v>95.81116381316527</v>
      </c>
      <c r="BD18" s="15">
        <v>85.85291502626158</v>
      </c>
      <c r="BE18" s="15">
        <v>78.48626279854945</v>
      </c>
      <c r="BF18" s="15">
        <v>69.38162725361605</v>
      </c>
      <c r="BG18" s="15">
        <v>62.18823696294551</v>
      </c>
      <c r="BH18" s="15">
        <v>55.5849322692529</v>
      </c>
      <c r="BI18" s="15">
        <v>47.276253598231655</v>
      </c>
      <c r="BJ18" s="15">
        <v>40.86973456316724</v>
      </c>
      <c r="BK18" s="15">
        <v>35.67774982265722</v>
      </c>
      <c r="BL18" s="15">
        <v>30.78370621374253</v>
      </c>
      <c r="BM18" s="15">
        <v>27.47499333200366</v>
      </c>
      <c r="BN18" s="15">
        <v>23.558732725340022</v>
      </c>
      <c r="BO18" s="15">
        <v>20.52588518034163</v>
      </c>
      <c r="BP18" s="15">
        <v>18.114310017106032</v>
      </c>
      <c r="BQ18" s="15">
        <v>17.191726993732406</v>
      </c>
      <c r="BR18" s="15">
        <v>16.87175403994839</v>
      </c>
      <c r="BS18" s="15">
        <v>17.756848036407103</v>
      </c>
      <c r="BT18" s="15">
        <v>14.654753658653</v>
      </c>
      <c r="BU18" s="15">
        <v>10.704019126546763</v>
      </c>
      <c r="BV18" s="15">
        <v>8.943702281371914</v>
      </c>
      <c r="BW18" s="15">
        <v>7.859548234579253</v>
      </c>
      <c r="BX18" s="15">
        <v>6.406812605680741</v>
      </c>
      <c r="BY18" s="15">
        <v>4.895688261417544</v>
      </c>
      <c r="BZ18" s="15">
        <v>4.063582549553814</v>
      </c>
      <c r="CA18" s="15">
        <v>3.786244311379354</v>
      </c>
      <c r="CB18" s="15">
        <v>3.5187845581661015</v>
      </c>
      <c r="CC18" s="15">
        <v>2.9168689455775136</v>
      </c>
      <c r="CD18" s="15">
        <v>2.4899542188995194</v>
      </c>
      <c r="CE18" s="15">
        <v>2.231323713462457</v>
      </c>
      <c r="CF18" s="15">
        <v>1.812071296166845</v>
      </c>
      <c r="CG18" s="15">
        <v>1.523076334319961</v>
      </c>
      <c r="CH18" s="15">
        <v>1.3155661561610812</v>
      </c>
      <c r="CI18" s="15">
        <v>1.081378957213067</v>
      </c>
      <c r="CJ18" s="15">
        <v>0.9801333264347988</v>
      </c>
      <c r="CK18" s="15">
        <v>0.7890126542297318</v>
      </c>
      <c r="CL18" s="15">
        <v>0.6272274490137847</v>
      </c>
      <c r="CM18" s="15">
        <v>0.4930069786182903</v>
      </c>
      <c r="CN18" s="15">
        <v>12.5</v>
      </c>
      <c r="CO18" s="15">
        <v>222.222</v>
      </c>
      <c r="CP18" s="15">
        <v>541.667</v>
      </c>
      <c r="CQ18" s="15">
        <v>0</v>
      </c>
      <c r="CR18" s="15">
        <v>18.1818</v>
      </c>
      <c r="CS18" s="15">
        <v>0</v>
      </c>
      <c r="CT18" s="15">
        <v>28.5714</v>
      </c>
      <c r="CU18" s="15">
        <v>0</v>
      </c>
      <c r="CV18" s="15">
        <v>0</v>
      </c>
      <c r="CW18" s="15">
        <v>0</v>
      </c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14">
        <v>2007</v>
      </c>
      <c r="B19" s="14" t="s">
        <v>643</v>
      </c>
      <c r="C19" s="8" t="str">
        <f t="shared" si="0"/>
        <v>Public Consumption, Health </v>
      </c>
      <c r="D19" s="15" t="s">
        <v>98</v>
      </c>
      <c r="E19" s="15" t="s">
        <v>99</v>
      </c>
      <c r="F19" s="15" t="s">
        <v>157</v>
      </c>
      <c r="G19" s="15">
        <v>81</v>
      </c>
      <c r="H19" s="5" t="str">
        <f t="shared" si="1"/>
        <v>80+</v>
      </c>
      <c r="I19" s="5" t="str">
        <f t="shared" si="3"/>
        <v>Single</v>
      </c>
      <c r="J19" s="16" t="s">
        <v>626</v>
      </c>
      <c r="K19" s="15">
        <v>830.0788614890947</v>
      </c>
      <c r="L19" s="15">
        <v>740.6874536565098</v>
      </c>
      <c r="M19" s="15">
        <v>670.9106320051978</v>
      </c>
      <c r="N19" s="15">
        <v>608.6857149574621</v>
      </c>
      <c r="O19" s="15">
        <v>539.7700765832187</v>
      </c>
      <c r="P19" s="15">
        <v>481.5703054342168</v>
      </c>
      <c r="Q19" s="15">
        <v>446.66509892182205</v>
      </c>
      <c r="R19" s="15">
        <v>430.3866915092632</v>
      </c>
      <c r="S19" s="15">
        <v>423.27343244234197</v>
      </c>
      <c r="T19" s="15">
        <v>420.4429931450075</v>
      </c>
      <c r="U19" s="15">
        <v>428.0605092531192</v>
      </c>
      <c r="V19" s="15">
        <v>429.1993609902546</v>
      </c>
      <c r="W19" s="15">
        <v>443.26465919886965</v>
      </c>
      <c r="X19" s="15">
        <v>470.7114489682846</v>
      </c>
      <c r="Y19" s="15">
        <v>502.8623169869875</v>
      </c>
      <c r="Z19" s="15">
        <v>550.5131320554455</v>
      </c>
      <c r="AA19" s="15">
        <v>593.4187907175922</v>
      </c>
      <c r="AB19" s="15">
        <v>616.2937889867653</v>
      </c>
      <c r="AC19" s="15">
        <v>637.725475893137</v>
      </c>
      <c r="AD19" s="15">
        <v>661.1111282891048</v>
      </c>
      <c r="AE19" s="15">
        <v>659.8030826249435</v>
      </c>
      <c r="AF19" s="15">
        <v>655.0022003144675</v>
      </c>
      <c r="AG19" s="15">
        <v>651.7121087132007</v>
      </c>
      <c r="AH19" s="15">
        <v>626.0424039908853</v>
      </c>
      <c r="AI19" s="15">
        <v>605.7429321123583</v>
      </c>
      <c r="AJ19" s="15">
        <v>594.0230448180787</v>
      </c>
      <c r="AK19" s="15">
        <v>608.1650410450509</v>
      </c>
      <c r="AL19" s="15">
        <v>609.2752494084534</v>
      </c>
      <c r="AM19" s="15">
        <v>585.3580052104917</v>
      </c>
      <c r="AN19" s="15">
        <v>563.4489121331742</v>
      </c>
      <c r="AO19" s="15">
        <v>568.9599073794891</v>
      </c>
      <c r="AP19" s="15">
        <v>597.1407266832132</v>
      </c>
      <c r="AQ19" s="15">
        <v>627.8538831649504</v>
      </c>
      <c r="AR19" s="15">
        <v>662.816766967787</v>
      </c>
      <c r="AS19" s="15">
        <v>724.6757408884743</v>
      </c>
      <c r="AT19" s="15">
        <v>792.443930200501</v>
      </c>
      <c r="AU19" s="15">
        <v>852.4219975977888</v>
      </c>
      <c r="AV19" s="15">
        <v>886.2383153599968</v>
      </c>
      <c r="AW19" s="15">
        <v>956.8725396417942</v>
      </c>
      <c r="AX19" s="15">
        <v>1013.4672321951458</v>
      </c>
      <c r="AY19" s="15">
        <v>1085.1822874579761</v>
      </c>
      <c r="AZ19" s="15">
        <v>1129.8864547653166</v>
      </c>
      <c r="BA19" s="15">
        <v>1183.870545391353</v>
      </c>
      <c r="BB19" s="15">
        <v>1216.457364276112</v>
      </c>
      <c r="BC19" s="15">
        <v>1233.0228287440873</v>
      </c>
      <c r="BD19" s="15">
        <v>1239.808818860275</v>
      </c>
      <c r="BE19" s="15">
        <v>1244.8537412633177</v>
      </c>
      <c r="BF19" s="15">
        <v>1229.0391062607548</v>
      </c>
      <c r="BG19" s="15">
        <v>1235.6159034926932</v>
      </c>
      <c r="BH19" s="15">
        <v>1245.9424170904713</v>
      </c>
      <c r="BI19" s="15">
        <v>1224.4371786318538</v>
      </c>
      <c r="BJ19" s="15">
        <v>1202.8249765363128</v>
      </c>
      <c r="BK19" s="15">
        <v>1189.7294462240561</v>
      </c>
      <c r="BL19" s="15">
        <v>1210.1757851692237</v>
      </c>
      <c r="BM19" s="15">
        <v>1208.6835354364994</v>
      </c>
      <c r="BN19" s="15">
        <v>1209.164198652988</v>
      </c>
      <c r="BO19" s="15">
        <v>1227.1179359784032</v>
      </c>
      <c r="BP19" s="15">
        <v>1270.8306261375817</v>
      </c>
      <c r="BQ19" s="15">
        <v>1318.8893491120493</v>
      </c>
      <c r="BR19" s="15">
        <v>1433.768976676196</v>
      </c>
      <c r="BS19" s="15">
        <v>1556.0855952855263</v>
      </c>
      <c r="BT19" s="15">
        <v>1317.8469443838815</v>
      </c>
      <c r="BU19" s="15">
        <v>1355.2919485975574</v>
      </c>
      <c r="BV19" s="15">
        <v>1413.1645101792399</v>
      </c>
      <c r="BW19" s="15">
        <v>1449.8049204266883</v>
      </c>
      <c r="BX19" s="15">
        <v>1405.1121233981537</v>
      </c>
      <c r="BY19" s="15">
        <v>1391.5617370468763</v>
      </c>
      <c r="BZ19" s="15">
        <v>1513.4708591198355</v>
      </c>
      <c r="CA19" s="15">
        <v>1566.956339067798</v>
      </c>
      <c r="CB19" s="15">
        <v>1587.638538175178</v>
      </c>
      <c r="CC19" s="15">
        <v>1575.6314746026949</v>
      </c>
      <c r="CD19" s="15">
        <v>1548.1156428816732</v>
      </c>
      <c r="CE19" s="15">
        <v>1506.150075341209</v>
      </c>
      <c r="CF19" s="15">
        <v>1454.6162661429546</v>
      </c>
      <c r="CG19" s="15">
        <v>1459.1454817541892</v>
      </c>
      <c r="CH19" s="15">
        <v>1481.505161344397</v>
      </c>
      <c r="CI19" s="15">
        <v>1504.5202447026163</v>
      </c>
      <c r="CJ19" s="15">
        <v>1496.319411319923</v>
      </c>
      <c r="CK19" s="15">
        <v>1472.4889917058974</v>
      </c>
      <c r="CL19" s="15">
        <v>1442.2119033795834</v>
      </c>
      <c r="CM19" s="15">
        <v>1460.0444574238077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14">
        <v>2007</v>
      </c>
      <c r="B20" s="14" t="s">
        <v>642</v>
      </c>
      <c r="C20" s="8" t="str">
        <f t="shared" si="0"/>
        <v>Public Consumption, Other  </v>
      </c>
      <c r="D20" s="15" t="s">
        <v>98</v>
      </c>
      <c r="E20" s="15" t="s">
        <v>99</v>
      </c>
      <c r="F20" s="15" t="s">
        <v>157</v>
      </c>
      <c r="G20" s="15">
        <v>81</v>
      </c>
      <c r="H20" s="5" t="str">
        <f t="shared" si="1"/>
        <v>80+</v>
      </c>
      <c r="I20" s="5" t="str">
        <f t="shared" si="3"/>
        <v>Single</v>
      </c>
      <c r="J20" s="16" t="s">
        <v>136</v>
      </c>
      <c r="K20" s="15">
        <v>1847.3671646335247</v>
      </c>
      <c r="L20" s="15">
        <v>1828.7668971792768</v>
      </c>
      <c r="M20" s="15">
        <v>1817.8143972776113</v>
      </c>
      <c r="N20" s="15">
        <v>1809.613047272118</v>
      </c>
      <c r="O20" s="15">
        <v>1796.7900178175119</v>
      </c>
      <c r="P20" s="15">
        <v>1787.323772514128</v>
      </c>
      <c r="Q20" s="15">
        <v>1787.5299090099834</v>
      </c>
      <c r="R20" s="15">
        <v>1795.149719211776</v>
      </c>
      <c r="S20" s="15">
        <v>1806.495891014128</v>
      </c>
      <c r="T20" s="15">
        <v>1815.3242579017626</v>
      </c>
      <c r="U20" s="15">
        <v>1824.9159641627102</v>
      </c>
      <c r="V20" s="15">
        <v>1819.5990373584636</v>
      </c>
      <c r="W20" s="15">
        <v>1814.636058497984</v>
      </c>
      <c r="X20" s="15">
        <v>1811.1278877454522</v>
      </c>
      <c r="Y20" s="15">
        <v>1800.9257749068297</v>
      </c>
      <c r="Z20" s="15">
        <v>1792.4233976355197</v>
      </c>
      <c r="AA20" s="15">
        <v>1775.4384680785379</v>
      </c>
      <c r="AB20" s="15">
        <v>1752.7338476474579</v>
      </c>
      <c r="AC20" s="15">
        <v>1737.1260337650926</v>
      </c>
      <c r="AD20" s="15">
        <v>1730.2533356810895</v>
      </c>
      <c r="AE20" s="15">
        <v>1719.3718190784962</v>
      </c>
      <c r="AF20" s="15">
        <v>1714.754465750758</v>
      </c>
      <c r="AG20" s="15">
        <v>1716.838509281655</v>
      </c>
      <c r="AH20" s="15">
        <v>1713.3284288640589</v>
      </c>
      <c r="AI20" s="15">
        <v>1711.8401968925475</v>
      </c>
      <c r="AJ20" s="15">
        <v>1714.318966736189</v>
      </c>
      <c r="AK20" s="15">
        <v>1726.347078122387</v>
      </c>
      <c r="AL20" s="15">
        <v>1732.6953708133246</v>
      </c>
      <c r="AM20" s="15">
        <v>1729.4477707865049</v>
      </c>
      <c r="AN20" s="15">
        <v>1727.2400799353704</v>
      </c>
      <c r="AO20" s="15">
        <v>1737.4387018576076</v>
      </c>
      <c r="AP20" s="15">
        <v>1754.7417600880792</v>
      </c>
      <c r="AQ20" s="15">
        <v>1771.4559189119575</v>
      </c>
      <c r="AR20" s="15">
        <v>1786.9654218979194</v>
      </c>
      <c r="AS20" s="15">
        <v>1812.4710486666172</v>
      </c>
      <c r="AT20" s="15">
        <v>1838.0407085100733</v>
      </c>
      <c r="AU20" s="15">
        <v>1857.1312926334922</v>
      </c>
      <c r="AV20" s="15">
        <v>1861.813535894763</v>
      </c>
      <c r="AW20" s="15">
        <v>1881.736342946031</v>
      </c>
      <c r="AX20" s="15">
        <v>1895.456266247894</v>
      </c>
      <c r="AY20" s="15">
        <v>1915.2187020260126</v>
      </c>
      <c r="AZ20" s="15">
        <v>1921.3604986891332</v>
      </c>
      <c r="BA20" s="15">
        <v>1928.549186902642</v>
      </c>
      <c r="BB20" s="15">
        <v>1926.3284108183022</v>
      </c>
      <c r="BC20" s="15">
        <v>1919.2882749116748</v>
      </c>
      <c r="BD20" s="15">
        <v>1909.8709587465983</v>
      </c>
      <c r="BE20" s="15">
        <v>1901.6567439354205</v>
      </c>
      <c r="BF20" s="15">
        <v>1888.502168767955</v>
      </c>
      <c r="BG20" s="15">
        <v>1885.496027936233</v>
      </c>
      <c r="BH20" s="15">
        <v>1886.5760443948361</v>
      </c>
      <c r="BI20" s="15">
        <v>1880.1018500523494</v>
      </c>
      <c r="BJ20" s="15">
        <v>1873.8590274312837</v>
      </c>
      <c r="BK20" s="15">
        <v>1870.5750660068438</v>
      </c>
      <c r="BL20" s="15">
        <v>1877.832952415676</v>
      </c>
      <c r="BM20" s="15">
        <v>1878.9422350928721</v>
      </c>
      <c r="BN20" s="15">
        <v>1882.0874297045295</v>
      </c>
      <c r="BO20" s="15">
        <v>1891.1458604282147</v>
      </c>
      <c r="BP20" s="15">
        <v>1908.8642165085985</v>
      </c>
      <c r="BQ20" s="15">
        <v>1929.8032312902983</v>
      </c>
      <c r="BR20" s="15">
        <v>1969.1558518888016</v>
      </c>
      <c r="BS20" s="15">
        <v>2004.273599089337</v>
      </c>
      <c r="BT20" s="15">
        <v>1911.6492012617941</v>
      </c>
      <c r="BU20" s="15">
        <v>1903.7492564349777</v>
      </c>
      <c r="BV20" s="15">
        <v>1896.7157267165524</v>
      </c>
      <c r="BW20" s="15">
        <v>1882.5652928545178</v>
      </c>
      <c r="BX20" s="15">
        <v>1847.3831480231026</v>
      </c>
      <c r="BY20" s="15">
        <v>1829.3016285674594</v>
      </c>
      <c r="BZ20" s="15">
        <v>1850.2193525552766</v>
      </c>
      <c r="CA20" s="15">
        <v>1859.860969463298</v>
      </c>
      <c r="CB20" s="15">
        <v>1871.8913463941362</v>
      </c>
      <c r="CC20" s="15">
        <v>1885.719400157387</v>
      </c>
      <c r="CD20" s="15">
        <v>1898.8001254239368</v>
      </c>
      <c r="CE20" s="15">
        <v>1910.0107254399159</v>
      </c>
      <c r="CF20" s="15">
        <v>1915.9188337077799</v>
      </c>
      <c r="CG20" s="15">
        <v>1942.3960514127516</v>
      </c>
      <c r="CH20" s="15">
        <v>1978.594087840633</v>
      </c>
      <c r="CI20" s="15">
        <v>2010.757306479075</v>
      </c>
      <c r="CJ20" s="15">
        <v>2027.3450234080608</v>
      </c>
      <c r="CK20" s="15">
        <v>2035.3609888719361</v>
      </c>
      <c r="CL20" s="15">
        <v>2052.9433010200055</v>
      </c>
      <c r="CM20" s="15">
        <v>2100.366333703117</v>
      </c>
      <c r="CN20" s="15">
        <f aca="true" t="shared" si="4" ref="BX20:CW20">CN18-CN19</f>
        <v>12.5</v>
      </c>
      <c r="CO20" s="15">
        <f t="shared" si="4"/>
        <v>222.222</v>
      </c>
      <c r="CP20" s="15">
        <f t="shared" si="4"/>
        <v>541.667</v>
      </c>
      <c r="CQ20" s="15">
        <f t="shared" si="4"/>
        <v>0</v>
      </c>
      <c r="CR20" s="15">
        <f t="shared" si="4"/>
        <v>18.1818</v>
      </c>
      <c r="CS20" s="15">
        <f t="shared" si="4"/>
        <v>0</v>
      </c>
      <c r="CT20" s="15">
        <f t="shared" si="4"/>
        <v>28.5714</v>
      </c>
      <c r="CU20" s="15">
        <f t="shared" si="4"/>
        <v>0</v>
      </c>
      <c r="CV20" s="15">
        <f t="shared" si="4"/>
        <v>0</v>
      </c>
      <c r="CW20" s="15">
        <f t="shared" si="4"/>
        <v>0</v>
      </c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14">
        <v>2007</v>
      </c>
      <c r="B21" s="15" t="s">
        <v>130</v>
      </c>
      <c r="C21" s="8" t="str">
        <f t="shared" si="0"/>
        <v>Public Consumption  </v>
      </c>
      <c r="D21" s="15" t="s">
        <v>98</v>
      </c>
      <c r="E21" s="15" t="s">
        <v>99</v>
      </c>
      <c r="F21" s="15" t="s">
        <v>157</v>
      </c>
      <c r="G21" s="15">
        <v>81</v>
      </c>
      <c r="H21" s="5" t="str">
        <f t="shared" si="1"/>
        <v>80+</v>
      </c>
      <c r="I21" s="5" t="str">
        <f t="shared" si="3"/>
        <v>Single</v>
      </c>
      <c r="J21" s="16" t="s">
        <v>136</v>
      </c>
      <c r="K21" s="15">
        <f>K20+K19+K18</f>
        <v>2677.4460261226195</v>
      </c>
      <c r="L21" s="15">
        <f aca="true" t="shared" si="5" ref="L21:BW21">L20+L19+L18</f>
        <v>2569.4543508357865</v>
      </c>
      <c r="M21" s="15">
        <f t="shared" si="5"/>
        <v>2488.7250292828094</v>
      </c>
      <c r="N21" s="15">
        <f t="shared" si="5"/>
        <v>5291.994959306667</v>
      </c>
      <c r="O21" s="15">
        <f t="shared" si="5"/>
        <v>5157.070849198471</v>
      </c>
      <c r="P21" s="15">
        <f t="shared" si="5"/>
        <v>4616.767772033637</v>
      </c>
      <c r="Q21" s="15">
        <f t="shared" si="5"/>
        <v>4649.779929211714</v>
      </c>
      <c r="R21" s="15">
        <f t="shared" si="5"/>
        <v>4690.754207122009</v>
      </c>
      <c r="S21" s="15">
        <f t="shared" si="5"/>
        <v>4709.776888437575</v>
      </c>
      <c r="T21" s="15">
        <f t="shared" si="5"/>
        <v>4690.534443910856</v>
      </c>
      <c r="U21" s="15">
        <f t="shared" si="5"/>
        <v>4728.793741815038</v>
      </c>
      <c r="V21" s="15">
        <f t="shared" si="5"/>
        <v>5301.87250599005</v>
      </c>
      <c r="W21" s="15">
        <f t="shared" si="5"/>
        <v>5348.048229123382</v>
      </c>
      <c r="X21" s="15">
        <f t="shared" si="5"/>
        <v>5422.959759219644</v>
      </c>
      <c r="Y21" s="15">
        <f t="shared" si="5"/>
        <v>5420.122485499976</v>
      </c>
      <c r="Z21" s="15">
        <f t="shared" si="5"/>
        <v>5509.952739443859</v>
      </c>
      <c r="AA21" s="15">
        <f t="shared" si="5"/>
        <v>4434.488704252425</v>
      </c>
      <c r="AB21" s="15">
        <f t="shared" si="5"/>
        <v>4409.643362685295</v>
      </c>
      <c r="AC21" s="15">
        <f t="shared" si="5"/>
        <v>5066.089780893406</v>
      </c>
      <c r="AD21" s="15">
        <f t="shared" si="5"/>
        <v>5377.725447544075</v>
      </c>
      <c r="AE21" s="15">
        <f t="shared" si="5"/>
        <v>3366.127644852052</v>
      </c>
      <c r="AF21" s="15">
        <f t="shared" si="5"/>
        <v>3095.8101981650575</v>
      </c>
      <c r="AG21" s="15">
        <f t="shared" si="5"/>
        <v>2875.46479900781</v>
      </c>
      <c r="AH21" s="15">
        <f t="shared" si="5"/>
        <v>2712.4451229031074</v>
      </c>
      <c r="AI21" s="15">
        <f t="shared" si="5"/>
        <v>2610.6805109532065</v>
      </c>
      <c r="AJ21" s="15">
        <f t="shared" si="5"/>
        <v>2554.0703742139967</v>
      </c>
      <c r="AK21" s="15">
        <f t="shared" si="5"/>
        <v>2553.2857391236134</v>
      </c>
      <c r="AL21" s="15">
        <f t="shared" si="5"/>
        <v>2538.905738316571</v>
      </c>
      <c r="AM21" s="15">
        <f t="shared" si="5"/>
        <v>2486.2721113224575</v>
      </c>
      <c r="AN21" s="15">
        <f t="shared" si="5"/>
        <v>2437.5802672758814</v>
      </c>
      <c r="AO21" s="15">
        <f t="shared" si="5"/>
        <v>2432.194204690445</v>
      </c>
      <c r="AP21" s="15">
        <f t="shared" si="5"/>
        <v>2470.7251557201653</v>
      </c>
      <c r="AQ21" s="15">
        <f t="shared" si="5"/>
        <v>2514.6269944268865</v>
      </c>
      <c r="AR21" s="15">
        <f t="shared" si="5"/>
        <v>2561.180686166565</v>
      </c>
      <c r="AS21" s="15">
        <f t="shared" si="5"/>
        <v>2650.729972756952</v>
      </c>
      <c r="AT21" s="15">
        <f t="shared" si="5"/>
        <v>2747.1266210752715</v>
      </c>
      <c r="AU21" s="15">
        <f t="shared" si="5"/>
        <v>2830.448697979362</v>
      </c>
      <c r="AV21" s="15">
        <f t="shared" si="5"/>
        <v>2865.960599672117</v>
      </c>
      <c r="AW21" s="15">
        <f t="shared" si="5"/>
        <v>2954.31689157691</v>
      </c>
      <c r="AX21" s="15">
        <f t="shared" si="5"/>
        <v>3021.8201925481917</v>
      </c>
      <c r="AY21" s="15">
        <f t="shared" si="5"/>
        <v>3112.567487386856</v>
      </c>
      <c r="AZ21" s="15">
        <f t="shared" si="5"/>
        <v>3159.204132349566</v>
      </c>
      <c r="BA21" s="15">
        <f t="shared" si="5"/>
        <v>3219.2721694121874</v>
      </c>
      <c r="BB21" s="15">
        <f t="shared" si="5"/>
        <v>3246.1176006089026</v>
      </c>
      <c r="BC21" s="15">
        <f t="shared" si="5"/>
        <v>3248.1222674689275</v>
      </c>
      <c r="BD21" s="15">
        <f t="shared" si="5"/>
        <v>3235.532692633135</v>
      </c>
      <c r="BE21" s="15">
        <f t="shared" si="5"/>
        <v>3224.9967479972875</v>
      </c>
      <c r="BF21" s="15">
        <f t="shared" si="5"/>
        <v>3186.9229022823256</v>
      </c>
      <c r="BG21" s="15">
        <f t="shared" si="5"/>
        <v>3183.300168391872</v>
      </c>
      <c r="BH21" s="15">
        <f t="shared" si="5"/>
        <v>3188.1033937545603</v>
      </c>
      <c r="BI21" s="15">
        <f t="shared" si="5"/>
        <v>3151.8152822824345</v>
      </c>
      <c r="BJ21" s="15">
        <f t="shared" si="5"/>
        <v>3117.5537385307634</v>
      </c>
      <c r="BK21" s="15">
        <f t="shared" si="5"/>
        <v>3095.982262053557</v>
      </c>
      <c r="BL21" s="15">
        <f t="shared" si="5"/>
        <v>3118.792443798642</v>
      </c>
      <c r="BM21" s="15">
        <f t="shared" si="5"/>
        <v>3115.100763861375</v>
      </c>
      <c r="BN21" s="15">
        <f t="shared" si="5"/>
        <v>3114.810361082858</v>
      </c>
      <c r="BO21" s="15">
        <f t="shared" si="5"/>
        <v>3138.7896815869594</v>
      </c>
      <c r="BP21" s="15">
        <f t="shared" si="5"/>
        <v>3197.8091526632866</v>
      </c>
      <c r="BQ21" s="15">
        <f t="shared" si="5"/>
        <v>3265.88430739608</v>
      </c>
      <c r="BR21" s="15">
        <f t="shared" si="5"/>
        <v>3419.796582604946</v>
      </c>
      <c r="BS21" s="15">
        <f t="shared" si="5"/>
        <v>3578.1160424112704</v>
      </c>
      <c r="BT21" s="15">
        <f t="shared" si="5"/>
        <v>3244.150899304329</v>
      </c>
      <c r="BU21" s="15">
        <f t="shared" si="5"/>
        <v>3269.7452241590818</v>
      </c>
      <c r="BV21" s="15">
        <f t="shared" si="5"/>
        <v>3318.823939177164</v>
      </c>
      <c r="BW21" s="15">
        <f t="shared" si="5"/>
        <v>3340.229761515785</v>
      </c>
      <c r="BX21" s="15">
        <f aca="true" t="shared" si="6" ref="BX21:CW21">BX20+BX19+BX18</f>
        <v>3258.9020840269372</v>
      </c>
      <c r="BY21" s="15">
        <f t="shared" si="6"/>
        <v>3225.759053875753</v>
      </c>
      <c r="BZ21" s="15">
        <f t="shared" si="6"/>
        <v>3367.753794224666</v>
      </c>
      <c r="CA21" s="15">
        <f t="shared" si="6"/>
        <v>3430.6035528424754</v>
      </c>
      <c r="CB21" s="15">
        <f t="shared" si="6"/>
        <v>3463.0486691274805</v>
      </c>
      <c r="CC21" s="15">
        <f t="shared" si="6"/>
        <v>3464.267743705659</v>
      </c>
      <c r="CD21" s="15">
        <f t="shared" si="6"/>
        <v>3449.4057225245097</v>
      </c>
      <c r="CE21" s="15">
        <f t="shared" si="6"/>
        <v>3418.3921244945873</v>
      </c>
      <c r="CF21" s="15">
        <f t="shared" si="6"/>
        <v>3372.3471711469015</v>
      </c>
      <c r="CG21" s="15">
        <f t="shared" si="6"/>
        <v>3403.0646095012607</v>
      </c>
      <c r="CH21" s="15">
        <f t="shared" si="6"/>
        <v>3461.414815341191</v>
      </c>
      <c r="CI21" s="15">
        <f t="shared" si="6"/>
        <v>3516.3589301389043</v>
      </c>
      <c r="CJ21" s="15">
        <f t="shared" si="6"/>
        <v>3524.6445680544184</v>
      </c>
      <c r="CK21" s="15">
        <f t="shared" si="6"/>
        <v>3508.6389932320635</v>
      </c>
      <c r="CL21" s="15">
        <f t="shared" si="6"/>
        <v>3495.7824318486028</v>
      </c>
      <c r="CM21" s="15">
        <f t="shared" si="6"/>
        <v>3560.903798105543</v>
      </c>
      <c r="CN21" s="15">
        <f t="shared" si="6"/>
        <v>25</v>
      </c>
      <c r="CO21" s="15">
        <f t="shared" si="6"/>
        <v>444.444</v>
      </c>
      <c r="CP21" s="15">
        <f t="shared" si="6"/>
        <v>1083.334</v>
      </c>
      <c r="CQ21" s="15">
        <f t="shared" si="6"/>
        <v>0</v>
      </c>
      <c r="CR21" s="15">
        <f t="shared" si="6"/>
        <v>36.3636</v>
      </c>
      <c r="CS21" s="15">
        <f t="shared" si="6"/>
        <v>0</v>
      </c>
      <c r="CT21" s="15">
        <f t="shared" si="6"/>
        <v>57.1428</v>
      </c>
      <c r="CU21" s="15">
        <f t="shared" si="6"/>
        <v>0</v>
      </c>
      <c r="CV21" s="15">
        <f t="shared" si="6"/>
        <v>0</v>
      </c>
      <c r="CW21" s="15">
        <f t="shared" si="6"/>
        <v>0</v>
      </c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14">
        <v>2007</v>
      </c>
      <c r="B22" s="15" t="s">
        <v>651</v>
      </c>
      <c r="C22" s="8" t="str">
        <f t="shared" si="0"/>
        <v>LifeCycle Deficit </v>
      </c>
      <c r="D22" s="15" t="s">
        <v>98</v>
      </c>
      <c r="E22" s="15" t="s">
        <v>99</v>
      </c>
      <c r="F22" s="15" t="s">
        <v>157</v>
      </c>
      <c r="G22" s="15">
        <v>81</v>
      </c>
      <c r="H22" s="5" t="str">
        <f t="shared" si="1"/>
        <v>80+</v>
      </c>
      <c r="I22" s="5" t="str">
        <f t="shared" si="3"/>
        <v>Single</v>
      </c>
      <c r="J22" s="16" t="s">
        <v>136</v>
      </c>
      <c r="K22" s="15">
        <f>K10-K23</f>
        <v>-7186.851026122619</v>
      </c>
      <c r="L22" s="15">
        <f aca="true" t="shared" si="7" ref="L22:BW22">L10-L23</f>
        <v>-7037.025350835786</v>
      </c>
      <c r="M22" s="15">
        <f t="shared" si="7"/>
        <v>-7009.462029282809</v>
      </c>
      <c r="N22" s="15">
        <f t="shared" si="7"/>
        <v>-10273.568959306667</v>
      </c>
      <c r="O22" s="15">
        <f t="shared" si="7"/>
        <v>-10553.08784919847</v>
      </c>
      <c r="P22" s="15">
        <f t="shared" si="7"/>
        <v>-10095.502772033637</v>
      </c>
      <c r="Q22" s="15">
        <f t="shared" si="7"/>
        <v>-10139.750929211714</v>
      </c>
      <c r="R22" s="15">
        <f t="shared" si="7"/>
        <v>-10379.286207122008</v>
      </c>
      <c r="S22" s="15">
        <f t="shared" si="7"/>
        <v>-10819.098888437575</v>
      </c>
      <c r="T22" s="15">
        <f t="shared" si="7"/>
        <v>-11217.280443910855</v>
      </c>
      <c r="U22" s="15">
        <f t="shared" si="7"/>
        <v>-11699.318741815037</v>
      </c>
      <c r="V22" s="15">
        <f t="shared" si="7"/>
        <v>-12713.09050599005</v>
      </c>
      <c r="W22" s="15">
        <f t="shared" si="7"/>
        <v>-13307.472229123381</v>
      </c>
      <c r="X22" s="15">
        <f t="shared" si="7"/>
        <v>-13979.378759219644</v>
      </c>
      <c r="Y22" s="15">
        <f t="shared" si="7"/>
        <v>-14389.092485499976</v>
      </c>
      <c r="Z22" s="15">
        <f t="shared" si="7"/>
        <v>-14517.60473944386</v>
      </c>
      <c r="AA22" s="15">
        <f t="shared" si="7"/>
        <v>-13497.467704252424</v>
      </c>
      <c r="AB22" s="15">
        <f t="shared" si="7"/>
        <v>-11879.184662685297</v>
      </c>
      <c r="AC22" s="15">
        <f t="shared" si="7"/>
        <v>-10607.810380893407</v>
      </c>
      <c r="AD22" s="15">
        <f t="shared" si="7"/>
        <v>-8698.888147544076</v>
      </c>
      <c r="AE22" s="15">
        <f t="shared" si="7"/>
        <v>-4592.843244852054</v>
      </c>
      <c r="AF22" s="15">
        <f t="shared" si="7"/>
        <v>-2571.681198165059</v>
      </c>
      <c r="AG22" s="15">
        <f t="shared" si="7"/>
        <v>-790.9637990078099</v>
      </c>
      <c r="AH22" s="15">
        <f t="shared" si="7"/>
        <v>760.1208770968933</v>
      </c>
      <c r="AI22" s="15">
        <f t="shared" si="7"/>
        <v>2270.5484890467924</v>
      </c>
      <c r="AJ22" s="15">
        <f t="shared" si="7"/>
        <v>3590.4336257860014</v>
      </c>
      <c r="AK22" s="15">
        <f t="shared" si="7"/>
        <v>4617.593260876387</v>
      </c>
      <c r="AL22" s="15">
        <f t="shared" si="7"/>
        <v>5457.013261683429</v>
      </c>
      <c r="AM22" s="15">
        <f t="shared" si="7"/>
        <v>6307.066888677542</v>
      </c>
      <c r="AN22" s="15">
        <f t="shared" si="7"/>
        <v>6958.137732724117</v>
      </c>
      <c r="AO22" s="15">
        <f t="shared" si="7"/>
        <v>7354.892795309555</v>
      </c>
      <c r="AP22" s="15">
        <f t="shared" si="7"/>
        <v>7672.160844279833</v>
      </c>
      <c r="AQ22" s="15">
        <f t="shared" si="7"/>
        <v>8183.665005573113</v>
      </c>
      <c r="AR22" s="15">
        <f t="shared" si="7"/>
        <v>8698.330313833436</v>
      </c>
      <c r="AS22" s="15">
        <f t="shared" si="7"/>
        <v>9143.561027243048</v>
      </c>
      <c r="AT22" s="15">
        <f t="shared" si="7"/>
        <v>9560.36437892473</v>
      </c>
      <c r="AU22" s="15">
        <f t="shared" si="7"/>
        <v>9879.636302020637</v>
      </c>
      <c r="AV22" s="15">
        <f t="shared" si="7"/>
        <v>10208.761400327885</v>
      </c>
      <c r="AW22" s="15">
        <f t="shared" si="7"/>
        <v>9971.882108423088</v>
      </c>
      <c r="AX22" s="15">
        <f t="shared" si="7"/>
        <v>9467.575807451807</v>
      </c>
      <c r="AY22" s="15">
        <f t="shared" si="7"/>
        <v>9044.334512613143</v>
      </c>
      <c r="AZ22" s="15">
        <f t="shared" si="7"/>
        <v>9096.170867650431</v>
      </c>
      <c r="BA22" s="15">
        <f t="shared" si="7"/>
        <v>9464.940830587813</v>
      </c>
      <c r="BB22" s="15">
        <f t="shared" si="7"/>
        <v>9772.908399391097</v>
      </c>
      <c r="BC22" s="15">
        <f t="shared" si="7"/>
        <v>10140.370732531073</v>
      </c>
      <c r="BD22" s="15">
        <f t="shared" si="7"/>
        <v>10331.368307366864</v>
      </c>
      <c r="BE22" s="15">
        <f t="shared" si="7"/>
        <v>10203.81625200271</v>
      </c>
      <c r="BF22" s="15">
        <f t="shared" si="7"/>
        <v>10017.214097717671</v>
      </c>
      <c r="BG22" s="15">
        <f t="shared" si="7"/>
        <v>9913.291831608127</v>
      </c>
      <c r="BH22" s="15">
        <f t="shared" si="7"/>
        <v>9732.27660624544</v>
      </c>
      <c r="BI22" s="15">
        <f t="shared" si="7"/>
        <v>9393.422717717567</v>
      </c>
      <c r="BJ22" s="15">
        <f t="shared" si="7"/>
        <v>9013.176261469238</v>
      </c>
      <c r="BK22" s="15">
        <f t="shared" si="7"/>
        <v>8455.16073794644</v>
      </c>
      <c r="BL22" s="15">
        <f t="shared" si="7"/>
        <v>7624.803556201357</v>
      </c>
      <c r="BM22" s="15">
        <f t="shared" si="7"/>
        <v>6517.192236138624</v>
      </c>
      <c r="BN22" s="15">
        <f t="shared" si="7"/>
        <v>5114.437638917141</v>
      </c>
      <c r="BO22" s="15">
        <f t="shared" si="7"/>
        <v>3359.44531841304</v>
      </c>
      <c r="BP22" s="15">
        <f t="shared" si="7"/>
        <v>1395.7138473367122</v>
      </c>
      <c r="BQ22" s="15">
        <f t="shared" si="7"/>
        <v>-455.05030739608264</v>
      </c>
      <c r="BR22" s="15">
        <f t="shared" si="7"/>
        <v>-2333.6375826049443</v>
      </c>
      <c r="BS22" s="15">
        <f t="shared" si="7"/>
        <v>-4241.998042411271</v>
      </c>
      <c r="BT22" s="15">
        <f t="shared" si="7"/>
        <v>-5457.928899304328</v>
      </c>
      <c r="BU22" s="15">
        <f t="shared" si="7"/>
        <v>-6981.925624159081</v>
      </c>
      <c r="BV22" s="15">
        <f t="shared" si="7"/>
        <v>-8321.038839177163</v>
      </c>
      <c r="BW22" s="15">
        <f t="shared" si="7"/>
        <v>-9454.504861515783</v>
      </c>
      <c r="BX22" s="15">
        <f aca="true" t="shared" si="8" ref="BX22:CW22">BX10-BX23</f>
        <v>-10265.346484026937</v>
      </c>
      <c r="BY22" s="15">
        <f t="shared" si="8"/>
        <v>-10998.644253875753</v>
      </c>
      <c r="BZ22" s="15">
        <f t="shared" si="8"/>
        <v>-11703.608694224666</v>
      </c>
      <c r="CA22" s="15">
        <f t="shared" si="8"/>
        <v>-12224.679852842477</v>
      </c>
      <c r="CB22" s="15">
        <f t="shared" si="8"/>
        <v>-12589.92876912748</v>
      </c>
      <c r="CC22" s="15">
        <f t="shared" si="8"/>
        <v>-12772.74164370566</v>
      </c>
      <c r="CD22" s="15">
        <f t="shared" si="8"/>
        <v>-12724.110832524508</v>
      </c>
      <c r="CE22" s="15">
        <f t="shared" si="8"/>
        <v>-12573.384464494588</v>
      </c>
      <c r="CF22" s="15">
        <f t="shared" si="8"/>
        <v>-12536.981871146902</v>
      </c>
      <c r="CG22" s="15">
        <f t="shared" si="8"/>
        <v>-12518.304819501262</v>
      </c>
      <c r="CH22" s="15">
        <f t="shared" si="8"/>
        <v>-12444.035585341193</v>
      </c>
      <c r="CI22" s="15">
        <f t="shared" si="8"/>
        <v>-12358.777360138904</v>
      </c>
      <c r="CJ22" s="15">
        <f t="shared" si="8"/>
        <v>-12185.699128054419</v>
      </c>
      <c r="CK22" s="15">
        <f t="shared" si="8"/>
        <v>-11965.813783232064</v>
      </c>
      <c r="CL22" s="15">
        <f t="shared" si="8"/>
        <v>-11739.753541848602</v>
      </c>
      <c r="CM22" s="15">
        <f t="shared" si="8"/>
        <v>-11619.619448105545</v>
      </c>
      <c r="CN22" s="15">
        <f t="shared" si="8"/>
        <v>3776.4169999999995</v>
      </c>
      <c r="CO22" s="15">
        <f t="shared" si="8"/>
        <v>3247.377</v>
      </c>
      <c r="CP22" s="15">
        <f t="shared" si="8"/>
        <v>2462.5780000000004</v>
      </c>
      <c r="CQ22" s="15">
        <f t="shared" si="8"/>
        <v>3482.0959999999995</v>
      </c>
      <c r="CR22" s="15">
        <f t="shared" si="8"/>
        <v>3396.5523999999996</v>
      </c>
      <c r="CS22" s="15">
        <f t="shared" si="8"/>
        <v>3442.193</v>
      </c>
      <c r="CT22" s="15">
        <f t="shared" si="8"/>
        <v>3453.6562</v>
      </c>
      <c r="CU22" s="15">
        <f t="shared" si="8"/>
        <v>3575.3530000000005</v>
      </c>
      <c r="CV22" s="15">
        <f t="shared" si="8"/>
        <v>3614.4199999999996</v>
      </c>
      <c r="CW22" s="15">
        <f t="shared" si="8"/>
        <v>3653.4869999999996</v>
      </c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14">
        <v>2007</v>
      </c>
      <c r="B23" s="15" t="s">
        <v>647</v>
      </c>
      <c r="C23" s="8" t="str">
        <f t="shared" si="0"/>
        <v>Consumption  </v>
      </c>
      <c r="D23" s="15" t="s">
        <v>98</v>
      </c>
      <c r="E23" s="15" t="s">
        <v>99</v>
      </c>
      <c r="F23" s="15" t="s">
        <v>157</v>
      </c>
      <c r="G23" s="15">
        <v>81</v>
      </c>
      <c r="H23" s="5" t="str">
        <f t="shared" si="1"/>
        <v>80+</v>
      </c>
      <c r="I23" s="5" t="str">
        <f t="shared" si="3"/>
        <v>Single</v>
      </c>
      <c r="J23" s="16" t="s">
        <v>136</v>
      </c>
      <c r="K23" s="15">
        <f>K21+K15</f>
        <v>7186.851026122619</v>
      </c>
      <c r="L23" s="15">
        <f aca="true" t="shared" si="9" ref="L23:BW23">L21+L15</f>
        <v>7037.025350835786</v>
      </c>
      <c r="M23" s="15">
        <f t="shared" si="9"/>
        <v>7009.462029282809</v>
      </c>
      <c r="N23" s="15">
        <f t="shared" si="9"/>
        <v>10273.568959306667</v>
      </c>
      <c r="O23" s="15">
        <f t="shared" si="9"/>
        <v>10553.08784919847</v>
      </c>
      <c r="P23" s="15">
        <f t="shared" si="9"/>
        <v>10095.502772033637</v>
      </c>
      <c r="Q23" s="15">
        <f t="shared" si="9"/>
        <v>10139.750929211714</v>
      </c>
      <c r="R23" s="15">
        <f t="shared" si="9"/>
        <v>10379.286207122008</v>
      </c>
      <c r="S23" s="15">
        <f t="shared" si="9"/>
        <v>10819.098888437575</v>
      </c>
      <c r="T23" s="15">
        <f t="shared" si="9"/>
        <v>11217.280443910855</v>
      </c>
      <c r="U23" s="15">
        <f t="shared" si="9"/>
        <v>11699.318741815037</v>
      </c>
      <c r="V23" s="15">
        <f t="shared" si="9"/>
        <v>12713.09050599005</v>
      </c>
      <c r="W23" s="15">
        <f t="shared" si="9"/>
        <v>13307.472229123381</v>
      </c>
      <c r="X23" s="15">
        <f t="shared" si="9"/>
        <v>13979.378759219644</v>
      </c>
      <c r="Y23" s="15">
        <f t="shared" si="9"/>
        <v>14389.092485499976</v>
      </c>
      <c r="Z23" s="15">
        <f t="shared" si="9"/>
        <v>14517.60473944386</v>
      </c>
      <c r="AA23" s="15">
        <f t="shared" si="9"/>
        <v>13497.467704252424</v>
      </c>
      <c r="AB23" s="15">
        <f t="shared" si="9"/>
        <v>13827.878362685296</v>
      </c>
      <c r="AC23" s="15">
        <f t="shared" si="9"/>
        <v>14806.254780893407</v>
      </c>
      <c r="AD23" s="15">
        <f t="shared" si="9"/>
        <v>15336.782447544076</v>
      </c>
      <c r="AE23" s="15">
        <f t="shared" si="9"/>
        <v>13557.657644852054</v>
      </c>
      <c r="AF23" s="15">
        <f t="shared" si="9"/>
        <v>13659.680198165059</v>
      </c>
      <c r="AG23" s="15">
        <f t="shared" si="9"/>
        <v>13936.07479900781</v>
      </c>
      <c r="AH23" s="15">
        <f t="shared" si="9"/>
        <v>14250.515122903107</v>
      </c>
      <c r="AI23" s="15">
        <f t="shared" si="9"/>
        <v>14532.520510953207</v>
      </c>
      <c r="AJ23" s="15">
        <f t="shared" si="9"/>
        <v>14762.510374213998</v>
      </c>
      <c r="AK23" s="15">
        <f t="shared" si="9"/>
        <v>15077.745739123613</v>
      </c>
      <c r="AL23" s="15">
        <f t="shared" si="9"/>
        <v>15407.71573831657</v>
      </c>
      <c r="AM23" s="15">
        <f t="shared" si="9"/>
        <v>15660.912111322457</v>
      </c>
      <c r="AN23" s="15">
        <f t="shared" si="9"/>
        <v>15869.950267275883</v>
      </c>
      <c r="AO23" s="15">
        <f t="shared" si="9"/>
        <v>16039.904204690443</v>
      </c>
      <c r="AP23" s="15">
        <f t="shared" si="9"/>
        <v>16169.885155720165</v>
      </c>
      <c r="AQ23" s="15">
        <f t="shared" si="9"/>
        <v>16199.006994426885</v>
      </c>
      <c r="AR23" s="15">
        <f t="shared" si="9"/>
        <v>16199.800686166565</v>
      </c>
      <c r="AS23" s="15">
        <f t="shared" si="9"/>
        <v>16209.129972756951</v>
      </c>
      <c r="AT23" s="15">
        <f t="shared" si="9"/>
        <v>16239.126621075271</v>
      </c>
      <c r="AU23" s="15">
        <f t="shared" si="9"/>
        <v>16279.718697979362</v>
      </c>
      <c r="AV23" s="15">
        <f t="shared" si="9"/>
        <v>16199.170599672116</v>
      </c>
      <c r="AW23" s="15">
        <f t="shared" si="9"/>
        <v>16141.62689157691</v>
      </c>
      <c r="AX23" s="15">
        <f t="shared" si="9"/>
        <v>16039.880192548191</v>
      </c>
      <c r="AY23" s="15">
        <f t="shared" si="9"/>
        <v>15997.837487386856</v>
      </c>
      <c r="AZ23" s="15">
        <f t="shared" si="9"/>
        <v>15944.874132349567</v>
      </c>
      <c r="BA23" s="15">
        <f t="shared" si="9"/>
        <v>15906.792169412187</v>
      </c>
      <c r="BB23" s="15">
        <f t="shared" si="9"/>
        <v>15871.037600608903</v>
      </c>
      <c r="BC23" s="15">
        <f t="shared" si="9"/>
        <v>15955.652267468928</v>
      </c>
      <c r="BD23" s="15">
        <f t="shared" si="9"/>
        <v>16183.822692633135</v>
      </c>
      <c r="BE23" s="15">
        <f t="shared" si="9"/>
        <v>16432.28674799729</v>
      </c>
      <c r="BF23" s="15">
        <f t="shared" si="9"/>
        <v>16584.672902282327</v>
      </c>
      <c r="BG23" s="15">
        <f t="shared" si="9"/>
        <v>16689.960168391874</v>
      </c>
      <c r="BH23" s="15">
        <f t="shared" si="9"/>
        <v>16750.81339375456</v>
      </c>
      <c r="BI23" s="15">
        <f t="shared" si="9"/>
        <v>16797.525282282433</v>
      </c>
      <c r="BJ23" s="15">
        <f t="shared" si="9"/>
        <v>16857.94373853076</v>
      </c>
      <c r="BK23" s="15">
        <f t="shared" si="9"/>
        <v>16859.33226205356</v>
      </c>
      <c r="BL23" s="15">
        <f t="shared" si="9"/>
        <v>16866.372443798642</v>
      </c>
      <c r="BM23" s="15">
        <f t="shared" si="9"/>
        <v>16831.160763861375</v>
      </c>
      <c r="BN23" s="15">
        <f t="shared" si="9"/>
        <v>16836.790361082858</v>
      </c>
      <c r="BO23" s="15">
        <f t="shared" si="9"/>
        <v>16888.52968158696</v>
      </c>
      <c r="BP23" s="15">
        <f t="shared" si="9"/>
        <v>16918.889152663287</v>
      </c>
      <c r="BQ23" s="15">
        <f t="shared" si="9"/>
        <v>16869.63430739608</v>
      </c>
      <c r="BR23" s="15">
        <f t="shared" si="9"/>
        <v>16913.426582604945</v>
      </c>
      <c r="BS23" s="15">
        <f t="shared" si="9"/>
        <v>16990.41604241127</v>
      </c>
      <c r="BT23" s="15">
        <f t="shared" si="9"/>
        <v>16605.35089930433</v>
      </c>
      <c r="BU23" s="15">
        <f t="shared" si="9"/>
        <v>16536.415224159082</v>
      </c>
      <c r="BV23" s="15">
        <f t="shared" si="9"/>
        <v>16372.793939177163</v>
      </c>
      <c r="BW23" s="15">
        <f t="shared" si="9"/>
        <v>16096.869761515783</v>
      </c>
      <c r="BX23" s="15">
        <f aca="true" t="shared" si="10" ref="BX23:CW23">BX21+BX15</f>
        <v>15619.622084026936</v>
      </c>
      <c r="BY23" s="15">
        <f t="shared" si="10"/>
        <v>15201.129053875753</v>
      </c>
      <c r="BZ23" s="15">
        <f t="shared" si="10"/>
        <v>14995.933794224666</v>
      </c>
      <c r="CA23" s="15">
        <f t="shared" si="10"/>
        <v>14706.673552842476</v>
      </c>
      <c r="CB23" s="15">
        <f t="shared" si="10"/>
        <v>14424.86866912748</v>
      </c>
      <c r="CC23" s="15">
        <f t="shared" si="10"/>
        <v>14104.427743705659</v>
      </c>
      <c r="CD23" s="15">
        <f t="shared" si="10"/>
        <v>13722.135722524508</v>
      </c>
      <c r="CE23" s="15">
        <f t="shared" si="10"/>
        <v>13338.744124494588</v>
      </c>
      <c r="CF23" s="15">
        <f t="shared" si="10"/>
        <v>13039.9261711469</v>
      </c>
      <c r="CG23" s="15">
        <f t="shared" si="10"/>
        <v>12865.059609501262</v>
      </c>
      <c r="CH23" s="15">
        <f t="shared" si="10"/>
        <v>12729.515815341192</v>
      </c>
      <c r="CI23" s="15">
        <f t="shared" si="10"/>
        <v>12599.019930138904</v>
      </c>
      <c r="CJ23" s="15">
        <f t="shared" si="10"/>
        <v>12395.386568054419</v>
      </c>
      <c r="CK23" s="15">
        <f t="shared" si="10"/>
        <v>12148.731993232064</v>
      </c>
      <c r="CL23" s="15">
        <f t="shared" si="10"/>
        <v>11889.784431848602</v>
      </c>
      <c r="CM23" s="15">
        <f t="shared" si="10"/>
        <v>11729.408798105544</v>
      </c>
      <c r="CN23" s="15">
        <f t="shared" si="10"/>
        <v>3550.193</v>
      </c>
      <c r="CO23" s="15">
        <f t="shared" si="10"/>
        <v>4002.753</v>
      </c>
      <c r="CP23" s="15">
        <f t="shared" si="10"/>
        <v>4691.732</v>
      </c>
      <c r="CQ23" s="15">
        <f t="shared" si="10"/>
        <v>3575.884</v>
      </c>
      <c r="CR23" s="15">
        <f t="shared" si="10"/>
        <v>3587.8176000000003</v>
      </c>
      <c r="CS23" s="15">
        <f t="shared" si="10"/>
        <v>3492.437</v>
      </c>
      <c r="CT23" s="15">
        <f t="shared" si="10"/>
        <v>3450.9338000000002</v>
      </c>
      <c r="CU23" s="15">
        <f t="shared" si="10"/>
        <v>3305.037</v>
      </c>
      <c r="CV23" s="15">
        <f t="shared" si="10"/>
        <v>3243.52</v>
      </c>
      <c r="CW23" s="15">
        <f t="shared" si="10"/>
        <v>3182.003</v>
      </c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5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3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5"/>
      <c r="C25" s="8" t="str">
        <f t="shared" si="0"/>
        <v> --</v>
      </c>
      <c r="D25" s="15"/>
      <c r="E25" s="15"/>
      <c r="F25" s="15"/>
      <c r="G25" s="15"/>
      <c r="H25" s="5" t="str">
        <f t="shared" si="1"/>
        <v>-</v>
      </c>
      <c r="I25" s="5" t="str">
        <f t="shared" si="3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5"/>
      <c r="C26" s="8" t="str">
        <f t="shared" si="0"/>
        <v> --</v>
      </c>
      <c r="D26" s="15"/>
      <c r="E26" s="15"/>
      <c r="F26" s="15"/>
      <c r="G26" s="15"/>
      <c r="H26" s="5" t="str">
        <f t="shared" si="1"/>
        <v>-</v>
      </c>
      <c r="I26" s="5" t="str">
        <f t="shared" si="3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5"/>
      <c r="C27" s="8" t="str">
        <f t="shared" si="0"/>
        <v> --</v>
      </c>
      <c r="D27" s="15"/>
      <c r="E27" s="15"/>
      <c r="F27" s="15"/>
      <c r="G27" s="15"/>
      <c r="H27" s="5" t="str">
        <f t="shared" si="1"/>
        <v>-</v>
      </c>
      <c r="I27" s="5" t="str">
        <f t="shared" si="3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5"/>
      <c r="C28" s="8" t="str">
        <f t="shared" si="0"/>
        <v> --</v>
      </c>
      <c r="D28" s="15"/>
      <c r="E28" s="15"/>
      <c r="F28" s="15"/>
      <c r="G28" s="15"/>
      <c r="H28" s="5" t="str">
        <f t="shared" si="1"/>
        <v>-</v>
      </c>
      <c r="I28" s="5" t="str">
        <f t="shared" si="3"/>
        <v>-</v>
      </c>
      <c r="J28" s="16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0"/>
        <v> --</v>
      </c>
      <c r="D29" s="15"/>
      <c r="E29" s="15"/>
      <c r="F29" s="15"/>
      <c r="G29" s="15"/>
      <c r="H29" s="5" t="str">
        <f t="shared" si="1"/>
        <v>-</v>
      </c>
      <c r="I29" s="5" t="str">
        <f t="shared" si="3"/>
        <v>-</v>
      </c>
      <c r="J29" s="16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0"/>
        <v> --</v>
      </c>
      <c r="D30" s="15"/>
      <c r="E30" s="15"/>
      <c r="F30" s="15"/>
      <c r="G30" s="15"/>
      <c r="H30" s="5" t="str">
        <f t="shared" si="1"/>
        <v>-</v>
      </c>
      <c r="I30" s="5" t="str">
        <f t="shared" si="3"/>
        <v>-</v>
      </c>
      <c r="J30" s="16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0"/>
        <v> --</v>
      </c>
      <c r="D31" s="15"/>
      <c r="E31" s="15"/>
      <c r="F31" s="15"/>
      <c r="G31" s="15"/>
      <c r="H31" s="5" t="str">
        <f t="shared" si="1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0"/>
        <v> --</v>
      </c>
      <c r="D32" s="15"/>
      <c r="E32" s="15"/>
      <c r="F32" s="15"/>
      <c r="G32" s="15"/>
      <c r="H32" s="5" t="str">
        <f t="shared" si="1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0"/>
        <v> --</v>
      </c>
      <c r="D33" s="15"/>
      <c r="E33" s="15"/>
      <c r="F33" s="15"/>
      <c r="G33" s="15"/>
      <c r="H33" s="5" t="str">
        <f t="shared" si="1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0"/>
        <v> --</v>
      </c>
      <c r="D34" s="15"/>
      <c r="E34" s="15"/>
      <c r="F34" s="15"/>
      <c r="G34" s="15"/>
      <c r="H34" s="5" t="str">
        <f t="shared" si="1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0"/>
        <v> --</v>
      </c>
      <c r="D35" s="15"/>
      <c r="E35" s="15"/>
      <c r="F35" s="15"/>
      <c r="G35" s="15"/>
      <c r="H35" s="5" t="str">
        <f t="shared" si="1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0"/>
        <v> --</v>
      </c>
      <c r="D36" s="15"/>
      <c r="E36" s="15"/>
      <c r="F36" s="15"/>
      <c r="G36" s="15"/>
      <c r="H36" s="5" t="str">
        <f t="shared" si="1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0"/>
        <v> --</v>
      </c>
      <c r="D37" s="15"/>
      <c r="E37" s="15"/>
      <c r="F37" s="15"/>
      <c r="G37" s="15"/>
      <c r="H37" s="5" t="str">
        <f t="shared" si="1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0"/>
        <v> --</v>
      </c>
      <c r="D38" s="15"/>
      <c r="E38" s="15"/>
      <c r="F38" s="15"/>
      <c r="G38" s="15"/>
      <c r="H38" s="5" t="str">
        <f t="shared" si="1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0"/>
        <v> --</v>
      </c>
      <c r="D39" s="15"/>
      <c r="E39" s="15"/>
      <c r="F39" s="15"/>
      <c r="G39" s="15"/>
      <c r="H39" s="5" t="str">
        <f t="shared" si="1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0"/>
        <v> --</v>
      </c>
      <c r="D40" s="15"/>
      <c r="E40" s="15"/>
      <c r="F40" s="15"/>
      <c r="G40" s="15"/>
      <c r="H40" s="5" t="str">
        <f t="shared" si="1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0"/>
        <v> --</v>
      </c>
      <c r="D41" s="15"/>
      <c r="E41" s="15"/>
      <c r="F41" s="15"/>
      <c r="G41" s="15"/>
      <c r="H41" s="5" t="str">
        <f t="shared" si="1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0"/>
        <v> --</v>
      </c>
      <c r="D42" s="15"/>
      <c r="E42" s="15"/>
      <c r="F42" s="15"/>
      <c r="G42" s="15"/>
      <c r="H42" s="5" t="str">
        <f t="shared" si="1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0"/>
        <v> --</v>
      </c>
      <c r="D43" s="15"/>
      <c r="E43" s="15"/>
      <c r="F43" s="15"/>
      <c r="G43" s="15"/>
      <c r="H43" s="5" t="str">
        <f t="shared" si="1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0"/>
        <v> --</v>
      </c>
      <c r="D44" s="15"/>
      <c r="E44" s="15"/>
      <c r="F44" s="15"/>
      <c r="G44" s="15"/>
      <c r="H44" s="5" t="str">
        <f t="shared" si="1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0"/>
        <v> --</v>
      </c>
      <c r="D45" s="15"/>
      <c r="E45" s="15"/>
      <c r="F45" s="15"/>
      <c r="G45" s="15"/>
      <c r="H45" s="5" t="str">
        <f t="shared" si="1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aca="true" t="shared" si="11" ref="C46:C109">VLOOKUP(B46,VarList,2,FALSE)</f>
        <v> --</v>
      </c>
      <c r="D46" s="15"/>
      <c r="E46" s="15"/>
      <c r="F46" s="15"/>
      <c r="G46" s="15"/>
      <c r="H46" s="5" t="str">
        <f aca="true" t="shared" si="12" ref="H46:H109">VLOOKUP(G46,AgeList,2,FALSE)</f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11"/>
        <v> --</v>
      </c>
      <c r="D47" s="15"/>
      <c r="E47" s="15"/>
      <c r="F47" s="15"/>
      <c r="G47" s="15"/>
      <c r="H47" s="5" t="str">
        <f t="shared" si="12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11"/>
        <v> --</v>
      </c>
      <c r="D48" s="15"/>
      <c r="E48" s="15"/>
      <c r="F48" s="15"/>
      <c r="G48" s="15"/>
      <c r="H48" s="5" t="str">
        <f t="shared" si="12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11"/>
        <v> --</v>
      </c>
      <c r="D49" s="15"/>
      <c r="E49" s="15"/>
      <c r="F49" s="15"/>
      <c r="G49" s="15"/>
      <c r="H49" s="5" t="str">
        <f t="shared" si="12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11"/>
        <v> --</v>
      </c>
      <c r="D50" s="15"/>
      <c r="E50" s="15"/>
      <c r="F50" s="15"/>
      <c r="G50" s="15"/>
      <c r="H50" s="5" t="str">
        <f t="shared" si="12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11"/>
        <v> --</v>
      </c>
      <c r="D51" s="15"/>
      <c r="E51" s="15"/>
      <c r="F51" s="15"/>
      <c r="G51" s="15"/>
      <c r="H51" s="5" t="str">
        <f t="shared" si="12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11"/>
        <v> --</v>
      </c>
      <c r="D52" s="15"/>
      <c r="E52" s="15"/>
      <c r="F52" s="15"/>
      <c r="G52" s="15"/>
      <c r="H52" s="5" t="str">
        <f t="shared" si="12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11"/>
        <v> --</v>
      </c>
      <c r="D53" s="15"/>
      <c r="E53" s="15"/>
      <c r="F53" s="15"/>
      <c r="G53" s="15"/>
      <c r="H53" s="5" t="str">
        <f t="shared" si="12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11"/>
        <v> --</v>
      </c>
      <c r="D54" s="15"/>
      <c r="E54" s="15"/>
      <c r="F54" s="15"/>
      <c r="G54" s="15"/>
      <c r="H54" s="5" t="str">
        <f t="shared" si="12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11"/>
        <v> --</v>
      </c>
      <c r="D55" s="15"/>
      <c r="E55" s="15"/>
      <c r="F55" s="15"/>
      <c r="G55" s="15"/>
      <c r="H55" s="5" t="str">
        <f t="shared" si="12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11"/>
        <v> --</v>
      </c>
      <c r="D56" s="15"/>
      <c r="E56" s="15"/>
      <c r="F56" s="15"/>
      <c r="G56" s="15"/>
      <c r="H56" s="5" t="str">
        <f t="shared" si="12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11"/>
        <v> --</v>
      </c>
      <c r="D57" s="15"/>
      <c r="E57" s="15"/>
      <c r="F57" s="15"/>
      <c r="G57" s="15"/>
      <c r="H57" s="5" t="str">
        <f t="shared" si="12"/>
        <v>-</v>
      </c>
      <c r="I57" s="5" t="str">
        <f t="shared" si="3"/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11"/>
        <v> --</v>
      </c>
      <c r="D58" s="15"/>
      <c r="E58" s="15"/>
      <c r="F58" s="15"/>
      <c r="G58" s="15"/>
      <c r="H58" s="5" t="str">
        <f t="shared" si="12"/>
        <v>-</v>
      </c>
      <c r="I58" s="5" t="str">
        <f t="shared" si="3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11"/>
        <v> --</v>
      </c>
      <c r="D59" s="15"/>
      <c r="E59" s="15"/>
      <c r="F59" s="15"/>
      <c r="G59" s="15"/>
      <c r="H59" s="5" t="str">
        <f t="shared" si="12"/>
        <v>-</v>
      </c>
      <c r="I59" s="5" t="str">
        <f t="shared" si="3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11"/>
        <v> --</v>
      </c>
      <c r="D60" s="15"/>
      <c r="E60" s="15"/>
      <c r="F60" s="15"/>
      <c r="G60" s="15"/>
      <c r="H60" s="5" t="str">
        <f t="shared" si="12"/>
        <v>-</v>
      </c>
      <c r="I60" s="5" t="str">
        <f t="shared" si="3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11"/>
        <v> --</v>
      </c>
      <c r="D61" s="15"/>
      <c r="E61" s="15"/>
      <c r="F61" s="15"/>
      <c r="G61" s="15"/>
      <c r="H61" s="5" t="str">
        <f t="shared" si="12"/>
        <v>-</v>
      </c>
      <c r="I61" s="5" t="str">
        <f t="shared" si="3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11"/>
        <v> --</v>
      </c>
      <c r="D62" s="15"/>
      <c r="E62" s="15"/>
      <c r="F62" s="15"/>
      <c r="G62" s="15"/>
      <c r="H62" s="5" t="str">
        <f t="shared" si="12"/>
        <v>-</v>
      </c>
      <c r="I62" s="5" t="str">
        <f t="shared" si="3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11"/>
        <v> --</v>
      </c>
      <c r="D63" s="15"/>
      <c r="E63" s="15"/>
      <c r="F63" s="15"/>
      <c r="G63" s="15"/>
      <c r="H63" s="5" t="str">
        <f t="shared" si="12"/>
        <v>-</v>
      </c>
      <c r="I63" s="5" t="str">
        <f t="shared" si="3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11"/>
        <v> --</v>
      </c>
      <c r="D64" s="15"/>
      <c r="E64" s="15"/>
      <c r="F64" s="15"/>
      <c r="G64" s="15"/>
      <c r="H64" s="5" t="str">
        <f t="shared" si="12"/>
        <v>-</v>
      </c>
      <c r="I64" s="5" t="str">
        <f t="shared" si="3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11"/>
        <v> --</v>
      </c>
      <c r="D65" s="15"/>
      <c r="E65" s="15"/>
      <c r="F65" s="15"/>
      <c r="G65" s="15"/>
      <c r="H65" s="5" t="str">
        <f t="shared" si="12"/>
        <v>-</v>
      </c>
      <c r="I65" s="5" t="str">
        <f t="shared" si="3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11"/>
        <v> --</v>
      </c>
      <c r="D66" s="15"/>
      <c r="E66" s="15"/>
      <c r="F66" s="15"/>
      <c r="G66" s="15"/>
      <c r="H66" s="5" t="str">
        <f t="shared" si="12"/>
        <v>-</v>
      </c>
      <c r="I66" s="5" t="str">
        <f t="shared" si="3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11"/>
        <v> --</v>
      </c>
      <c r="D67" s="15"/>
      <c r="E67" s="15"/>
      <c r="F67" s="15"/>
      <c r="G67" s="15"/>
      <c r="H67" s="5" t="str">
        <f t="shared" si="12"/>
        <v>-</v>
      </c>
      <c r="I67" s="5" t="str">
        <f t="shared" si="3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11"/>
        <v> --</v>
      </c>
      <c r="D68" s="15"/>
      <c r="E68" s="15"/>
      <c r="F68" s="15"/>
      <c r="G68" s="15"/>
      <c r="H68" s="5" t="str">
        <f t="shared" si="12"/>
        <v>-</v>
      </c>
      <c r="I68" s="5" t="str">
        <f t="shared" si="3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11"/>
        <v> --</v>
      </c>
      <c r="D69" s="15"/>
      <c r="E69" s="15"/>
      <c r="F69" s="15"/>
      <c r="G69" s="15"/>
      <c r="H69" s="5" t="str">
        <f t="shared" si="12"/>
        <v>-</v>
      </c>
      <c r="I69" s="5" t="str">
        <f t="shared" si="3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11"/>
        <v> --</v>
      </c>
      <c r="D70" s="15"/>
      <c r="E70" s="15"/>
      <c r="F70" s="15"/>
      <c r="G70" s="15"/>
      <c r="H70" s="5" t="str">
        <f t="shared" si="12"/>
        <v>-</v>
      </c>
      <c r="I70" s="5" t="str">
        <f t="shared" si="3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11"/>
        <v> --</v>
      </c>
      <c r="D71" s="15"/>
      <c r="E71" s="15"/>
      <c r="F71" s="15"/>
      <c r="G71" s="15"/>
      <c r="H71" s="5" t="str">
        <f t="shared" si="12"/>
        <v>-</v>
      </c>
      <c r="I71" s="5" t="str">
        <f t="shared" si="3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11"/>
        <v> --</v>
      </c>
      <c r="D72" s="15"/>
      <c r="E72" s="15"/>
      <c r="F72" s="15"/>
      <c r="G72" s="15"/>
      <c r="H72" s="5" t="str">
        <f t="shared" si="12"/>
        <v>-</v>
      </c>
      <c r="I72" s="5" t="str">
        <f t="shared" si="3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11"/>
        <v> --</v>
      </c>
      <c r="D73" s="15"/>
      <c r="E73" s="15"/>
      <c r="F73" s="15"/>
      <c r="G73" s="15"/>
      <c r="H73" s="5" t="str">
        <f t="shared" si="12"/>
        <v>-</v>
      </c>
      <c r="I73" s="5" t="str">
        <f t="shared" si="3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11"/>
        <v> --</v>
      </c>
      <c r="D74" s="15"/>
      <c r="E74" s="15"/>
      <c r="F74" s="15"/>
      <c r="G74" s="15"/>
      <c r="H74" s="5" t="str">
        <f t="shared" si="12"/>
        <v>-</v>
      </c>
      <c r="I74" s="5" t="str">
        <f t="shared" si="3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11"/>
        <v> --</v>
      </c>
      <c r="D75" s="15"/>
      <c r="E75" s="15"/>
      <c r="F75" s="15"/>
      <c r="G75" s="15"/>
      <c r="H75" s="5" t="str">
        <f t="shared" si="12"/>
        <v>-</v>
      </c>
      <c r="I75" s="5" t="str">
        <f t="shared" si="3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11"/>
        <v> --</v>
      </c>
      <c r="D76" s="15"/>
      <c r="E76" s="15"/>
      <c r="F76" s="15"/>
      <c r="G76" s="15"/>
      <c r="H76" s="5" t="str">
        <f t="shared" si="12"/>
        <v>-</v>
      </c>
      <c r="I76" s="5" t="str">
        <f t="shared" si="3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11"/>
        <v> --</v>
      </c>
      <c r="D77" s="15"/>
      <c r="E77" s="15"/>
      <c r="F77" s="15"/>
      <c r="G77" s="15"/>
      <c r="H77" s="5" t="str">
        <f t="shared" si="12"/>
        <v>-</v>
      </c>
      <c r="I77" s="5" t="str">
        <f t="shared" si="3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11"/>
        <v> --</v>
      </c>
      <c r="D78" s="15"/>
      <c r="E78" s="15"/>
      <c r="F78" s="15"/>
      <c r="G78" s="15"/>
      <c r="H78" s="5" t="str">
        <f t="shared" si="12"/>
        <v>-</v>
      </c>
      <c r="I78" s="5" t="str">
        <f aca="true" t="shared" si="13" ref="I78:I141">VLOOKUP(G78,AgeList,3,FALSE)</f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11"/>
        <v> --</v>
      </c>
      <c r="D79" s="15"/>
      <c r="E79" s="15"/>
      <c r="F79" s="15"/>
      <c r="G79" s="15"/>
      <c r="H79" s="5" t="str">
        <f t="shared" si="12"/>
        <v>-</v>
      </c>
      <c r="I79" s="5" t="str">
        <f t="shared" si="13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11"/>
        <v> --</v>
      </c>
      <c r="D80" s="15"/>
      <c r="E80" s="15"/>
      <c r="F80" s="15"/>
      <c r="G80" s="15"/>
      <c r="H80" s="5" t="str">
        <f t="shared" si="12"/>
        <v>-</v>
      </c>
      <c r="I80" s="5" t="str">
        <f t="shared" si="13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11"/>
        <v> --</v>
      </c>
      <c r="D81" s="15"/>
      <c r="E81" s="15"/>
      <c r="F81" s="15"/>
      <c r="G81" s="15"/>
      <c r="H81" s="5" t="str">
        <f t="shared" si="12"/>
        <v>-</v>
      </c>
      <c r="I81" s="5" t="str">
        <f t="shared" si="13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11"/>
        <v> --</v>
      </c>
      <c r="D82" s="15"/>
      <c r="E82" s="15"/>
      <c r="F82" s="15"/>
      <c r="G82" s="15"/>
      <c r="H82" s="5" t="str">
        <f t="shared" si="12"/>
        <v>-</v>
      </c>
      <c r="I82" s="5" t="str">
        <f t="shared" si="13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11"/>
        <v> --</v>
      </c>
      <c r="D83" s="15"/>
      <c r="E83" s="15"/>
      <c r="F83" s="15"/>
      <c r="G83" s="15"/>
      <c r="H83" s="5" t="str">
        <f t="shared" si="12"/>
        <v>-</v>
      </c>
      <c r="I83" s="5" t="str">
        <f t="shared" si="13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11"/>
        <v> --</v>
      </c>
      <c r="D84" s="15"/>
      <c r="E84" s="15"/>
      <c r="F84" s="15"/>
      <c r="G84" s="15"/>
      <c r="H84" s="5" t="str">
        <f t="shared" si="12"/>
        <v>-</v>
      </c>
      <c r="I84" s="5" t="str">
        <f t="shared" si="13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11"/>
        <v> --</v>
      </c>
      <c r="D85" s="15"/>
      <c r="E85" s="15"/>
      <c r="F85" s="15"/>
      <c r="G85" s="15"/>
      <c r="H85" s="5" t="str">
        <f t="shared" si="12"/>
        <v>-</v>
      </c>
      <c r="I85" s="5" t="str">
        <f t="shared" si="13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11"/>
        <v> --</v>
      </c>
      <c r="D86" s="15"/>
      <c r="E86" s="15"/>
      <c r="F86" s="15"/>
      <c r="G86" s="15"/>
      <c r="H86" s="5" t="str">
        <f t="shared" si="12"/>
        <v>-</v>
      </c>
      <c r="I86" s="5" t="str">
        <f t="shared" si="13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11"/>
        <v> --</v>
      </c>
      <c r="D87" s="15"/>
      <c r="E87" s="15"/>
      <c r="F87" s="15"/>
      <c r="G87" s="15"/>
      <c r="H87" s="5" t="str">
        <f t="shared" si="12"/>
        <v>-</v>
      </c>
      <c r="I87" s="5" t="str">
        <f t="shared" si="13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11"/>
        <v> --</v>
      </c>
      <c r="D88" s="15"/>
      <c r="E88" s="15"/>
      <c r="F88" s="15"/>
      <c r="G88" s="15"/>
      <c r="H88" s="5" t="str">
        <f t="shared" si="12"/>
        <v>-</v>
      </c>
      <c r="I88" s="5" t="str">
        <f t="shared" si="13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t="shared" si="11"/>
        <v> --</v>
      </c>
      <c r="D89" s="15"/>
      <c r="E89" s="15"/>
      <c r="F89" s="15"/>
      <c r="G89" s="15"/>
      <c r="H89" s="5" t="str">
        <f t="shared" si="12"/>
        <v>-</v>
      </c>
      <c r="I89" s="5" t="str">
        <f t="shared" si="13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11"/>
        <v> --</v>
      </c>
      <c r="D90" s="15"/>
      <c r="E90" s="15"/>
      <c r="F90" s="15"/>
      <c r="G90" s="15"/>
      <c r="H90" s="5" t="str">
        <f t="shared" si="12"/>
        <v>-</v>
      </c>
      <c r="I90" s="5" t="str">
        <f t="shared" si="13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11"/>
        <v> --</v>
      </c>
      <c r="D91" s="15"/>
      <c r="E91" s="15"/>
      <c r="F91" s="15"/>
      <c r="G91" s="15"/>
      <c r="H91" s="5" t="str">
        <f t="shared" si="12"/>
        <v>-</v>
      </c>
      <c r="I91" s="5" t="str">
        <f t="shared" si="13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11"/>
        <v> --</v>
      </c>
      <c r="D92" s="15"/>
      <c r="E92" s="15"/>
      <c r="F92" s="15"/>
      <c r="G92" s="15"/>
      <c r="H92" s="5" t="str">
        <f t="shared" si="12"/>
        <v>-</v>
      </c>
      <c r="I92" s="5" t="str">
        <f t="shared" si="13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11"/>
        <v> --</v>
      </c>
      <c r="D93" s="15"/>
      <c r="E93" s="15"/>
      <c r="F93" s="15"/>
      <c r="G93" s="15"/>
      <c r="H93" s="5" t="str">
        <f t="shared" si="12"/>
        <v>-</v>
      </c>
      <c r="I93" s="5" t="str">
        <f t="shared" si="13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11"/>
        <v> --</v>
      </c>
      <c r="D94" s="15"/>
      <c r="E94" s="15"/>
      <c r="F94" s="15"/>
      <c r="G94" s="15"/>
      <c r="H94" s="5" t="str">
        <f t="shared" si="12"/>
        <v>-</v>
      </c>
      <c r="I94" s="5" t="str">
        <f t="shared" si="13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11"/>
        <v> --</v>
      </c>
      <c r="D95" s="15"/>
      <c r="E95" s="15"/>
      <c r="F95" s="15"/>
      <c r="G95" s="15"/>
      <c r="H95" s="5" t="str">
        <f t="shared" si="12"/>
        <v>-</v>
      </c>
      <c r="I95" s="5" t="str">
        <f t="shared" si="13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11"/>
        <v> --</v>
      </c>
      <c r="D96" s="15"/>
      <c r="E96" s="15"/>
      <c r="F96" s="15"/>
      <c r="G96" s="15"/>
      <c r="H96" s="5" t="str">
        <f t="shared" si="12"/>
        <v>-</v>
      </c>
      <c r="I96" s="5" t="str">
        <f t="shared" si="13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11"/>
        <v> --</v>
      </c>
      <c r="D97" s="15"/>
      <c r="E97" s="15"/>
      <c r="F97" s="15"/>
      <c r="G97" s="15"/>
      <c r="H97" s="5" t="str">
        <f t="shared" si="12"/>
        <v>-</v>
      </c>
      <c r="I97" s="5" t="str">
        <f t="shared" si="13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11"/>
        <v> --</v>
      </c>
      <c r="D98" s="15"/>
      <c r="E98" s="15"/>
      <c r="F98" s="15"/>
      <c r="G98" s="15"/>
      <c r="H98" s="5" t="str">
        <f t="shared" si="12"/>
        <v>-</v>
      </c>
      <c r="I98" s="5" t="str">
        <f t="shared" si="13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11"/>
        <v> --</v>
      </c>
      <c r="D99" s="15"/>
      <c r="E99" s="15"/>
      <c r="F99" s="15"/>
      <c r="G99" s="15"/>
      <c r="H99" s="5" t="str">
        <f t="shared" si="12"/>
        <v>-</v>
      </c>
      <c r="I99" s="5" t="str">
        <f t="shared" si="13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11"/>
        <v> --</v>
      </c>
      <c r="D100" s="15"/>
      <c r="E100" s="15"/>
      <c r="F100" s="15"/>
      <c r="G100" s="15"/>
      <c r="H100" s="5" t="str">
        <f t="shared" si="12"/>
        <v>-</v>
      </c>
      <c r="I100" s="5" t="str">
        <f t="shared" si="13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11"/>
        <v> --</v>
      </c>
      <c r="D101" s="15"/>
      <c r="E101" s="15"/>
      <c r="F101" s="15"/>
      <c r="G101" s="15"/>
      <c r="H101" s="5" t="str">
        <f t="shared" si="12"/>
        <v>-</v>
      </c>
      <c r="I101" s="5" t="str">
        <f t="shared" si="13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11"/>
        <v> --</v>
      </c>
      <c r="D102" s="15"/>
      <c r="E102" s="15"/>
      <c r="F102" s="15"/>
      <c r="G102" s="15"/>
      <c r="H102" s="5" t="str">
        <f t="shared" si="12"/>
        <v>-</v>
      </c>
      <c r="I102" s="5" t="str">
        <f t="shared" si="13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11"/>
        <v> --</v>
      </c>
      <c r="D103" s="15"/>
      <c r="E103" s="15"/>
      <c r="F103" s="15"/>
      <c r="G103" s="15"/>
      <c r="H103" s="5" t="str">
        <f t="shared" si="12"/>
        <v>-</v>
      </c>
      <c r="I103" s="5" t="str">
        <f t="shared" si="13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11"/>
        <v> --</v>
      </c>
      <c r="D104" s="15"/>
      <c r="E104" s="15"/>
      <c r="F104" s="15"/>
      <c r="G104" s="15"/>
      <c r="H104" s="5" t="str">
        <f t="shared" si="12"/>
        <v>-</v>
      </c>
      <c r="I104" s="5" t="str">
        <f t="shared" si="13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11"/>
        <v> --</v>
      </c>
      <c r="D105" s="15"/>
      <c r="E105" s="15"/>
      <c r="F105" s="15"/>
      <c r="G105" s="15"/>
      <c r="H105" s="5" t="str">
        <f t="shared" si="12"/>
        <v>-</v>
      </c>
      <c r="I105" s="5" t="str">
        <f t="shared" si="13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11"/>
        <v> --</v>
      </c>
      <c r="D106" s="15"/>
      <c r="E106" s="15"/>
      <c r="F106" s="15"/>
      <c r="G106" s="15"/>
      <c r="H106" s="5" t="str">
        <f t="shared" si="12"/>
        <v>-</v>
      </c>
      <c r="I106" s="5" t="str">
        <f t="shared" si="13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11"/>
        <v> --</v>
      </c>
      <c r="D107" s="15"/>
      <c r="E107" s="15"/>
      <c r="F107" s="15"/>
      <c r="G107" s="15"/>
      <c r="H107" s="5" t="str">
        <f t="shared" si="12"/>
        <v>-</v>
      </c>
      <c r="I107" s="5" t="str">
        <f t="shared" si="13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11"/>
        <v> --</v>
      </c>
      <c r="D108" s="15"/>
      <c r="E108" s="15"/>
      <c r="F108" s="15"/>
      <c r="G108" s="15"/>
      <c r="H108" s="5" t="str">
        <f t="shared" si="12"/>
        <v>-</v>
      </c>
      <c r="I108" s="5" t="str">
        <f t="shared" si="13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11"/>
        <v> --</v>
      </c>
      <c r="D109" s="15"/>
      <c r="E109" s="15"/>
      <c r="F109" s="15"/>
      <c r="G109" s="15"/>
      <c r="H109" s="5" t="str">
        <f t="shared" si="12"/>
        <v>-</v>
      </c>
      <c r="I109" s="5" t="str">
        <f t="shared" si="13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aca="true" t="shared" si="14" ref="C110:C173">VLOOKUP(B110,VarList,2,FALSE)</f>
        <v> --</v>
      </c>
      <c r="D110" s="15"/>
      <c r="E110" s="15"/>
      <c r="F110" s="15"/>
      <c r="G110" s="15"/>
      <c r="H110" s="5" t="str">
        <f aca="true" t="shared" si="15" ref="H110:H173">VLOOKUP(G110,AgeList,2,FALSE)</f>
        <v>-</v>
      </c>
      <c r="I110" s="5" t="str">
        <f t="shared" si="13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14"/>
        <v> --</v>
      </c>
      <c r="D111" s="15"/>
      <c r="E111" s="15"/>
      <c r="F111" s="15"/>
      <c r="G111" s="15"/>
      <c r="H111" s="5" t="str">
        <f t="shared" si="15"/>
        <v>-</v>
      </c>
      <c r="I111" s="5" t="str">
        <f t="shared" si="13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14"/>
        <v> --</v>
      </c>
      <c r="D112" s="15"/>
      <c r="E112" s="15"/>
      <c r="F112" s="15"/>
      <c r="G112" s="15"/>
      <c r="H112" s="5" t="str">
        <f t="shared" si="15"/>
        <v>-</v>
      </c>
      <c r="I112" s="5" t="str">
        <f t="shared" si="13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14"/>
        <v> --</v>
      </c>
      <c r="D113" s="15"/>
      <c r="E113" s="15"/>
      <c r="F113" s="15"/>
      <c r="G113" s="15"/>
      <c r="H113" s="5" t="str">
        <f t="shared" si="15"/>
        <v>-</v>
      </c>
      <c r="I113" s="5" t="str">
        <f t="shared" si="13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14"/>
        <v> --</v>
      </c>
      <c r="D114" s="15"/>
      <c r="E114" s="15"/>
      <c r="F114" s="15"/>
      <c r="G114" s="15"/>
      <c r="H114" s="5" t="str">
        <f t="shared" si="15"/>
        <v>-</v>
      </c>
      <c r="I114" s="5" t="str">
        <f t="shared" si="13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14"/>
        <v> --</v>
      </c>
      <c r="D115" s="15"/>
      <c r="E115" s="15"/>
      <c r="F115" s="15"/>
      <c r="G115" s="15"/>
      <c r="H115" s="5" t="str">
        <f t="shared" si="15"/>
        <v>-</v>
      </c>
      <c r="I115" s="5" t="str">
        <f t="shared" si="13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14"/>
        <v> --</v>
      </c>
      <c r="D116" s="15"/>
      <c r="E116" s="15"/>
      <c r="F116" s="15"/>
      <c r="G116" s="15"/>
      <c r="H116" s="5" t="str">
        <f t="shared" si="15"/>
        <v>-</v>
      </c>
      <c r="I116" s="5" t="str">
        <f t="shared" si="13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14"/>
        <v> --</v>
      </c>
      <c r="D117" s="15"/>
      <c r="E117" s="15"/>
      <c r="F117" s="15"/>
      <c r="G117" s="15"/>
      <c r="H117" s="5" t="str">
        <f t="shared" si="15"/>
        <v>-</v>
      </c>
      <c r="I117" s="5" t="str">
        <f t="shared" si="13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14"/>
        <v> --</v>
      </c>
      <c r="D118" s="15"/>
      <c r="E118" s="15"/>
      <c r="F118" s="15"/>
      <c r="G118" s="15"/>
      <c r="H118" s="5" t="str">
        <f t="shared" si="15"/>
        <v>-</v>
      </c>
      <c r="I118" s="5" t="str">
        <f t="shared" si="13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14"/>
        <v> --</v>
      </c>
      <c r="D119" s="15"/>
      <c r="E119" s="15"/>
      <c r="F119" s="15"/>
      <c r="G119" s="15"/>
      <c r="H119" s="5" t="str">
        <f t="shared" si="15"/>
        <v>-</v>
      </c>
      <c r="I119" s="5" t="str">
        <f t="shared" si="13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14"/>
        <v> --</v>
      </c>
      <c r="D120" s="15"/>
      <c r="E120" s="15"/>
      <c r="F120" s="15"/>
      <c r="G120" s="15"/>
      <c r="H120" s="5" t="str">
        <f t="shared" si="15"/>
        <v>-</v>
      </c>
      <c r="I120" s="5" t="str">
        <f t="shared" si="13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14"/>
        <v> --</v>
      </c>
      <c r="D121" s="15"/>
      <c r="E121" s="15"/>
      <c r="F121" s="15"/>
      <c r="G121" s="15"/>
      <c r="H121" s="5" t="str">
        <f t="shared" si="15"/>
        <v>-</v>
      </c>
      <c r="I121" s="5" t="str">
        <f t="shared" si="13"/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14"/>
        <v> --</v>
      </c>
      <c r="D122" s="15"/>
      <c r="E122" s="15"/>
      <c r="F122" s="15"/>
      <c r="G122" s="15"/>
      <c r="H122" s="5" t="str">
        <f t="shared" si="15"/>
        <v>-</v>
      </c>
      <c r="I122" s="5" t="str">
        <f t="shared" si="13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14"/>
        <v> --</v>
      </c>
      <c r="D123" s="15"/>
      <c r="E123" s="15"/>
      <c r="F123" s="15"/>
      <c r="G123" s="15"/>
      <c r="H123" s="5" t="str">
        <f t="shared" si="15"/>
        <v>-</v>
      </c>
      <c r="I123" s="5" t="str">
        <f t="shared" si="13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14"/>
        <v> --</v>
      </c>
      <c r="D124" s="15"/>
      <c r="E124" s="15"/>
      <c r="F124" s="15"/>
      <c r="G124" s="15"/>
      <c r="H124" s="5" t="str">
        <f t="shared" si="15"/>
        <v>-</v>
      </c>
      <c r="I124" s="5" t="str">
        <f t="shared" si="13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14"/>
        <v> --</v>
      </c>
      <c r="D125" s="15"/>
      <c r="E125" s="15"/>
      <c r="F125" s="15"/>
      <c r="G125" s="15"/>
      <c r="H125" s="5" t="str">
        <f t="shared" si="15"/>
        <v>-</v>
      </c>
      <c r="I125" s="5" t="str">
        <f t="shared" si="13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14"/>
        <v> --</v>
      </c>
      <c r="D126" s="15"/>
      <c r="E126" s="15"/>
      <c r="F126" s="15"/>
      <c r="G126" s="15"/>
      <c r="H126" s="5" t="str">
        <f t="shared" si="15"/>
        <v>-</v>
      </c>
      <c r="I126" s="5" t="str">
        <f t="shared" si="13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14"/>
        <v> --</v>
      </c>
      <c r="D127" s="15"/>
      <c r="E127" s="15"/>
      <c r="F127" s="15"/>
      <c r="G127" s="15"/>
      <c r="H127" s="5" t="str">
        <f t="shared" si="15"/>
        <v>-</v>
      </c>
      <c r="I127" s="5" t="str">
        <f t="shared" si="13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14"/>
        <v> --</v>
      </c>
      <c r="D128" s="15"/>
      <c r="E128" s="15"/>
      <c r="F128" s="15"/>
      <c r="G128" s="15"/>
      <c r="H128" s="5" t="str">
        <f t="shared" si="15"/>
        <v>-</v>
      </c>
      <c r="I128" s="5" t="str">
        <f t="shared" si="13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14"/>
        <v> --</v>
      </c>
      <c r="D129" s="15"/>
      <c r="E129" s="15"/>
      <c r="F129" s="15"/>
      <c r="G129" s="15"/>
      <c r="H129" s="5" t="str">
        <f t="shared" si="15"/>
        <v>-</v>
      </c>
      <c r="I129" s="5" t="str">
        <f t="shared" si="13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14"/>
        <v> --</v>
      </c>
      <c r="D130" s="15"/>
      <c r="E130" s="15"/>
      <c r="F130" s="15"/>
      <c r="G130" s="15"/>
      <c r="H130" s="5" t="str">
        <f t="shared" si="15"/>
        <v>-</v>
      </c>
      <c r="I130" s="5" t="str">
        <f t="shared" si="13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14"/>
        <v> --</v>
      </c>
      <c r="D131" s="15"/>
      <c r="E131" s="15"/>
      <c r="F131" s="15"/>
      <c r="G131" s="15"/>
      <c r="H131" s="5" t="str">
        <f t="shared" si="15"/>
        <v>-</v>
      </c>
      <c r="I131" s="5" t="str">
        <f t="shared" si="13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14"/>
        <v> --</v>
      </c>
      <c r="D132" s="15"/>
      <c r="E132" s="15"/>
      <c r="F132" s="15"/>
      <c r="G132" s="15"/>
      <c r="H132" s="5" t="str">
        <f t="shared" si="15"/>
        <v>-</v>
      </c>
      <c r="I132" s="5" t="str">
        <f t="shared" si="13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14"/>
        <v> --</v>
      </c>
      <c r="D133" s="15"/>
      <c r="E133" s="15"/>
      <c r="F133" s="15"/>
      <c r="G133" s="15"/>
      <c r="H133" s="5" t="str">
        <f t="shared" si="15"/>
        <v>-</v>
      </c>
      <c r="I133" s="5" t="str">
        <f t="shared" si="13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14"/>
        <v> --</v>
      </c>
      <c r="D134" s="15"/>
      <c r="E134" s="15"/>
      <c r="F134" s="15"/>
      <c r="G134" s="15"/>
      <c r="H134" s="5" t="str">
        <f t="shared" si="15"/>
        <v>-</v>
      </c>
      <c r="I134" s="5" t="str">
        <f t="shared" si="13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14"/>
        <v> --</v>
      </c>
      <c r="D135" s="15"/>
      <c r="E135" s="15"/>
      <c r="F135" s="15"/>
      <c r="G135" s="15"/>
      <c r="H135" s="5" t="str">
        <f t="shared" si="15"/>
        <v>-</v>
      </c>
      <c r="I135" s="5" t="str">
        <f t="shared" si="13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14"/>
        <v> --</v>
      </c>
      <c r="D136" s="15"/>
      <c r="E136" s="15"/>
      <c r="F136" s="15"/>
      <c r="G136" s="15"/>
      <c r="H136" s="5" t="str">
        <f t="shared" si="15"/>
        <v>-</v>
      </c>
      <c r="I136" s="5" t="str">
        <f t="shared" si="13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14"/>
        <v> --</v>
      </c>
      <c r="D137" s="15"/>
      <c r="E137" s="15"/>
      <c r="F137" s="15"/>
      <c r="G137" s="15"/>
      <c r="H137" s="5" t="str">
        <f t="shared" si="15"/>
        <v>-</v>
      </c>
      <c r="I137" s="5" t="str">
        <f t="shared" si="13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14"/>
        <v> --</v>
      </c>
      <c r="D138" s="15"/>
      <c r="E138" s="15"/>
      <c r="F138" s="15"/>
      <c r="G138" s="15"/>
      <c r="H138" s="5" t="str">
        <f t="shared" si="15"/>
        <v>-</v>
      </c>
      <c r="I138" s="5" t="str">
        <f t="shared" si="13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14"/>
        <v> --</v>
      </c>
      <c r="D139" s="15"/>
      <c r="E139" s="15"/>
      <c r="F139" s="15"/>
      <c r="G139" s="15"/>
      <c r="H139" s="5" t="str">
        <f t="shared" si="15"/>
        <v>-</v>
      </c>
      <c r="I139" s="5" t="str">
        <f t="shared" si="13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14"/>
        <v> --</v>
      </c>
      <c r="D140" s="15"/>
      <c r="E140" s="15"/>
      <c r="F140" s="15"/>
      <c r="G140" s="15"/>
      <c r="H140" s="5" t="str">
        <f t="shared" si="15"/>
        <v>-</v>
      </c>
      <c r="I140" s="5" t="str">
        <f t="shared" si="13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14"/>
        <v> --</v>
      </c>
      <c r="D141" s="15"/>
      <c r="E141" s="15"/>
      <c r="F141" s="15"/>
      <c r="G141" s="15"/>
      <c r="H141" s="5" t="str">
        <f t="shared" si="15"/>
        <v>-</v>
      </c>
      <c r="I141" s="5" t="str">
        <f t="shared" si="13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14"/>
        <v> --</v>
      </c>
      <c r="D142" s="15"/>
      <c r="E142" s="15"/>
      <c r="F142" s="15"/>
      <c r="G142" s="15"/>
      <c r="H142" s="5" t="str">
        <f t="shared" si="15"/>
        <v>-</v>
      </c>
      <c r="I142" s="5" t="str">
        <f aca="true" t="shared" si="16" ref="I142:I205">VLOOKUP(G142,AgeList,3,FALSE)</f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14"/>
        <v> --</v>
      </c>
      <c r="D143" s="15"/>
      <c r="E143" s="15"/>
      <c r="F143" s="15"/>
      <c r="G143" s="15"/>
      <c r="H143" s="5" t="str">
        <f t="shared" si="15"/>
        <v>-</v>
      </c>
      <c r="I143" s="5" t="str">
        <f t="shared" si="16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14"/>
        <v> --</v>
      </c>
      <c r="D144" s="15"/>
      <c r="E144" s="15"/>
      <c r="F144" s="15"/>
      <c r="G144" s="15"/>
      <c r="H144" s="5" t="str">
        <f t="shared" si="15"/>
        <v>-</v>
      </c>
      <c r="I144" s="5" t="str">
        <f t="shared" si="16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14"/>
        <v> --</v>
      </c>
      <c r="D145" s="15"/>
      <c r="E145" s="15"/>
      <c r="F145" s="15"/>
      <c r="G145" s="15"/>
      <c r="H145" s="5" t="str">
        <f t="shared" si="15"/>
        <v>-</v>
      </c>
      <c r="I145" s="5" t="str">
        <f t="shared" si="16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14"/>
        <v> --</v>
      </c>
      <c r="D146" s="15"/>
      <c r="E146" s="15"/>
      <c r="F146" s="15"/>
      <c r="G146" s="15"/>
      <c r="H146" s="5" t="str">
        <f t="shared" si="15"/>
        <v>-</v>
      </c>
      <c r="I146" s="5" t="str">
        <f t="shared" si="16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14"/>
        <v> --</v>
      </c>
      <c r="D147" s="15"/>
      <c r="E147" s="15"/>
      <c r="F147" s="15"/>
      <c r="G147" s="15"/>
      <c r="H147" s="5" t="str">
        <f t="shared" si="15"/>
        <v>-</v>
      </c>
      <c r="I147" s="5" t="str">
        <f t="shared" si="16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14"/>
        <v> --</v>
      </c>
      <c r="D148" s="15"/>
      <c r="E148" s="15"/>
      <c r="F148" s="15"/>
      <c r="G148" s="15"/>
      <c r="H148" s="5" t="str">
        <f t="shared" si="15"/>
        <v>-</v>
      </c>
      <c r="I148" s="5" t="str">
        <f t="shared" si="16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14"/>
        <v> --</v>
      </c>
      <c r="D149" s="15"/>
      <c r="E149" s="15"/>
      <c r="F149" s="15"/>
      <c r="G149" s="15"/>
      <c r="H149" s="5" t="str">
        <f t="shared" si="15"/>
        <v>-</v>
      </c>
      <c r="I149" s="5" t="str">
        <f t="shared" si="16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14"/>
        <v> --</v>
      </c>
      <c r="D150" s="15"/>
      <c r="E150" s="15"/>
      <c r="F150" s="15"/>
      <c r="G150" s="15"/>
      <c r="H150" s="5" t="str">
        <f t="shared" si="15"/>
        <v>-</v>
      </c>
      <c r="I150" s="5" t="str">
        <f t="shared" si="16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14"/>
        <v> --</v>
      </c>
      <c r="D151" s="15"/>
      <c r="E151" s="15"/>
      <c r="F151" s="15"/>
      <c r="G151" s="15"/>
      <c r="H151" s="5" t="str">
        <f t="shared" si="15"/>
        <v>-</v>
      </c>
      <c r="I151" s="5" t="str">
        <f t="shared" si="16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14"/>
        <v> --</v>
      </c>
      <c r="D152" s="15"/>
      <c r="E152" s="15"/>
      <c r="F152" s="15"/>
      <c r="G152" s="15"/>
      <c r="H152" s="5" t="str">
        <f t="shared" si="15"/>
        <v>-</v>
      </c>
      <c r="I152" s="5" t="str">
        <f t="shared" si="16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t="shared" si="14"/>
        <v> --</v>
      </c>
      <c r="D153" s="15"/>
      <c r="E153" s="15"/>
      <c r="F153" s="15"/>
      <c r="G153" s="15"/>
      <c r="H153" s="5" t="str">
        <f t="shared" si="15"/>
        <v>-</v>
      </c>
      <c r="I153" s="5" t="str">
        <f t="shared" si="16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14"/>
        <v> --</v>
      </c>
      <c r="D154" s="15"/>
      <c r="E154" s="15"/>
      <c r="F154" s="15"/>
      <c r="G154" s="15"/>
      <c r="H154" s="5" t="str">
        <f t="shared" si="15"/>
        <v>-</v>
      </c>
      <c r="I154" s="5" t="str">
        <f t="shared" si="16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14"/>
        <v> --</v>
      </c>
      <c r="D155" s="15"/>
      <c r="E155" s="15"/>
      <c r="F155" s="15"/>
      <c r="G155" s="15"/>
      <c r="H155" s="5" t="str">
        <f t="shared" si="15"/>
        <v>-</v>
      </c>
      <c r="I155" s="5" t="str">
        <f t="shared" si="16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14"/>
        <v> --</v>
      </c>
      <c r="D156" s="15"/>
      <c r="E156" s="15"/>
      <c r="F156" s="15"/>
      <c r="G156" s="15"/>
      <c r="H156" s="5" t="str">
        <f t="shared" si="15"/>
        <v>-</v>
      </c>
      <c r="I156" s="5" t="str">
        <f t="shared" si="16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14"/>
        <v> --</v>
      </c>
      <c r="D157" s="15"/>
      <c r="E157" s="15"/>
      <c r="F157" s="15"/>
      <c r="G157" s="15"/>
      <c r="H157" s="5" t="str">
        <f t="shared" si="15"/>
        <v>-</v>
      </c>
      <c r="I157" s="5" t="str">
        <f t="shared" si="16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14"/>
        <v> --</v>
      </c>
      <c r="D158" s="15"/>
      <c r="E158" s="15"/>
      <c r="F158" s="15"/>
      <c r="G158" s="15"/>
      <c r="H158" s="5" t="str">
        <f t="shared" si="15"/>
        <v>-</v>
      </c>
      <c r="I158" s="5" t="str">
        <f t="shared" si="16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14"/>
        <v> --</v>
      </c>
      <c r="D159" s="15"/>
      <c r="E159" s="15"/>
      <c r="F159" s="15"/>
      <c r="G159" s="15"/>
      <c r="H159" s="5" t="str">
        <f t="shared" si="15"/>
        <v>-</v>
      </c>
      <c r="I159" s="5" t="str">
        <f t="shared" si="16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14"/>
        <v> --</v>
      </c>
      <c r="D160" s="15"/>
      <c r="E160" s="15"/>
      <c r="F160" s="15"/>
      <c r="G160" s="15"/>
      <c r="H160" s="5" t="str">
        <f t="shared" si="15"/>
        <v>-</v>
      </c>
      <c r="I160" s="5" t="str">
        <f t="shared" si="16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14"/>
        <v> --</v>
      </c>
      <c r="D161" s="15"/>
      <c r="E161" s="15"/>
      <c r="F161" s="15"/>
      <c r="G161" s="15"/>
      <c r="H161" s="5" t="str">
        <f t="shared" si="15"/>
        <v>-</v>
      </c>
      <c r="I161" s="5" t="str">
        <f t="shared" si="16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14"/>
        <v> --</v>
      </c>
      <c r="D162" s="15"/>
      <c r="E162" s="15"/>
      <c r="F162" s="15"/>
      <c r="G162" s="15"/>
      <c r="H162" s="5" t="str">
        <f t="shared" si="15"/>
        <v>-</v>
      </c>
      <c r="I162" s="5" t="str">
        <f t="shared" si="16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14"/>
        <v> --</v>
      </c>
      <c r="D163" s="15"/>
      <c r="E163" s="15"/>
      <c r="F163" s="15"/>
      <c r="G163" s="15"/>
      <c r="H163" s="5" t="str">
        <f t="shared" si="15"/>
        <v>-</v>
      </c>
      <c r="I163" s="5" t="str">
        <f t="shared" si="16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14"/>
        <v> --</v>
      </c>
      <c r="D164" s="15"/>
      <c r="E164" s="15"/>
      <c r="F164" s="15"/>
      <c r="G164" s="15"/>
      <c r="H164" s="5" t="str">
        <f t="shared" si="15"/>
        <v>-</v>
      </c>
      <c r="I164" s="5" t="str">
        <f t="shared" si="16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14"/>
        <v> --</v>
      </c>
      <c r="D165" s="15"/>
      <c r="E165" s="15"/>
      <c r="F165" s="15"/>
      <c r="G165" s="15"/>
      <c r="H165" s="5" t="str">
        <f t="shared" si="15"/>
        <v>-</v>
      </c>
      <c r="I165" s="5" t="str">
        <f t="shared" si="16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14"/>
        <v> --</v>
      </c>
      <c r="D166" s="15"/>
      <c r="E166" s="15"/>
      <c r="F166" s="15"/>
      <c r="G166" s="15"/>
      <c r="H166" s="5" t="str">
        <f t="shared" si="15"/>
        <v>-</v>
      </c>
      <c r="I166" s="5" t="str">
        <f t="shared" si="16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14"/>
        <v> --</v>
      </c>
      <c r="D167" s="15"/>
      <c r="E167" s="15"/>
      <c r="F167" s="15"/>
      <c r="G167" s="15"/>
      <c r="H167" s="5" t="str">
        <f t="shared" si="15"/>
        <v>-</v>
      </c>
      <c r="I167" s="5" t="str">
        <f t="shared" si="16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14"/>
        <v> --</v>
      </c>
      <c r="D168" s="15"/>
      <c r="E168" s="15"/>
      <c r="F168" s="15"/>
      <c r="G168" s="15"/>
      <c r="H168" s="5" t="str">
        <f t="shared" si="15"/>
        <v>-</v>
      </c>
      <c r="I168" s="5" t="str">
        <f t="shared" si="16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14"/>
        <v> --</v>
      </c>
      <c r="D169" s="15"/>
      <c r="E169" s="15"/>
      <c r="F169" s="15"/>
      <c r="G169" s="15"/>
      <c r="H169" s="5" t="str">
        <f t="shared" si="15"/>
        <v>-</v>
      </c>
      <c r="I169" s="5" t="str">
        <f t="shared" si="16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14"/>
        <v> --</v>
      </c>
      <c r="D170" s="15"/>
      <c r="E170" s="15"/>
      <c r="F170" s="15"/>
      <c r="G170" s="15"/>
      <c r="H170" s="5" t="str">
        <f t="shared" si="15"/>
        <v>-</v>
      </c>
      <c r="I170" s="5" t="str">
        <f t="shared" si="16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14"/>
        <v> --</v>
      </c>
      <c r="D171" s="15"/>
      <c r="E171" s="15"/>
      <c r="F171" s="15"/>
      <c r="G171" s="15"/>
      <c r="H171" s="5" t="str">
        <f t="shared" si="15"/>
        <v>-</v>
      </c>
      <c r="I171" s="5" t="str">
        <f t="shared" si="16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14"/>
        <v> --</v>
      </c>
      <c r="D172" s="15"/>
      <c r="E172" s="15"/>
      <c r="F172" s="15"/>
      <c r="G172" s="15"/>
      <c r="H172" s="5" t="str">
        <f t="shared" si="15"/>
        <v>-</v>
      </c>
      <c r="I172" s="5" t="str">
        <f t="shared" si="16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14"/>
        <v> --</v>
      </c>
      <c r="D173" s="15"/>
      <c r="E173" s="15"/>
      <c r="F173" s="15"/>
      <c r="G173" s="15"/>
      <c r="H173" s="5" t="str">
        <f t="shared" si="15"/>
        <v>-</v>
      </c>
      <c r="I173" s="5" t="str">
        <f t="shared" si="16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aca="true" t="shared" si="17" ref="C174:C210">VLOOKUP(B174,VarList,2,FALSE)</f>
        <v> --</v>
      </c>
      <c r="D174" s="15"/>
      <c r="E174" s="15"/>
      <c r="F174" s="15"/>
      <c r="G174" s="15"/>
      <c r="H174" s="5" t="str">
        <f aca="true" t="shared" si="18" ref="H174:H210">VLOOKUP(G174,AgeList,2,FALSE)</f>
        <v>-</v>
      </c>
      <c r="I174" s="5" t="str">
        <f t="shared" si="16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7"/>
        <v> --</v>
      </c>
      <c r="D175" s="15"/>
      <c r="E175" s="15"/>
      <c r="F175" s="15"/>
      <c r="G175" s="15"/>
      <c r="H175" s="5" t="str">
        <f t="shared" si="18"/>
        <v>-</v>
      </c>
      <c r="I175" s="5" t="str">
        <f t="shared" si="16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7"/>
        <v> --</v>
      </c>
      <c r="D176" s="15"/>
      <c r="E176" s="15"/>
      <c r="F176" s="15"/>
      <c r="G176" s="15"/>
      <c r="H176" s="5" t="str">
        <f t="shared" si="18"/>
        <v>-</v>
      </c>
      <c r="I176" s="5" t="str">
        <f t="shared" si="16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7"/>
        <v> --</v>
      </c>
      <c r="D177" s="15"/>
      <c r="E177" s="15"/>
      <c r="F177" s="15"/>
      <c r="G177" s="15"/>
      <c r="H177" s="5" t="str">
        <f t="shared" si="18"/>
        <v>-</v>
      </c>
      <c r="I177" s="5" t="str">
        <f t="shared" si="16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7"/>
        <v> --</v>
      </c>
      <c r="D178" s="15"/>
      <c r="E178" s="15"/>
      <c r="F178" s="15"/>
      <c r="G178" s="15"/>
      <c r="H178" s="5" t="str">
        <f t="shared" si="18"/>
        <v>-</v>
      </c>
      <c r="I178" s="5" t="str">
        <f t="shared" si="16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7"/>
        <v> --</v>
      </c>
      <c r="D179" s="15"/>
      <c r="E179" s="15"/>
      <c r="F179" s="15"/>
      <c r="G179" s="15"/>
      <c r="H179" s="5" t="str">
        <f t="shared" si="18"/>
        <v>-</v>
      </c>
      <c r="I179" s="5" t="str">
        <f t="shared" si="16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7"/>
        <v> --</v>
      </c>
      <c r="D180" s="15"/>
      <c r="E180" s="15"/>
      <c r="F180" s="15"/>
      <c r="G180" s="15"/>
      <c r="H180" s="5" t="str">
        <f t="shared" si="18"/>
        <v>-</v>
      </c>
      <c r="I180" s="5" t="str">
        <f t="shared" si="16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7"/>
        <v> --</v>
      </c>
      <c r="D181" s="15"/>
      <c r="E181" s="15"/>
      <c r="F181" s="15"/>
      <c r="G181" s="15"/>
      <c r="H181" s="5" t="str">
        <f t="shared" si="18"/>
        <v>-</v>
      </c>
      <c r="I181" s="5" t="str">
        <f t="shared" si="16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7"/>
        <v> --</v>
      </c>
      <c r="D182" s="15"/>
      <c r="E182" s="15"/>
      <c r="F182" s="15"/>
      <c r="G182" s="15"/>
      <c r="H182" s="5" t="str">
        <f t="shared" si="18"/>
        <v>-</v>
      </c>
      <c r="I182" s="5" t="str">
        <f t="shared" si="16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7"/>
        <v> --</v>
      </c>
      <c r="D183" s="15"/>
      <c r="E183" s="15"/>
      <c r="F183" s="15"/>
      <c r="G183" s="15"/>
      <c r="H183" s="5" t="str">
        <f t="shared" si="18"/>
        <v>-</v>
      </c>
      <c r="I183" s="5" t="str">
        <f t="shared" si="16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7"/>
        <v> --</v>
      </c>
      <c r="D184" s="15"/>
      <c r="E184" s="15"/>
      <c r="F184" s="15"/>
      <c r="G184" s="15"/>
      <c r="H184" s="5" t="str">
        <f t="shared" si="18"/>
        <v>-</v>
      </c>
      <c r="I184" s="5" t="str">
        <f t="shared" si="16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7"/>
        <v> --</v>
      </c>
      <c r="D185" s="15"/>
      <c r="E185" s="15"/>
      <c r="F185" s="15"/>
      <c r="G185" s="15"/>
      <c r="H185" s="5" t="str">
        <f t="shared" si="18"/>
        <v>-</v>
      </c>
      <c r="I185" s="5" t="str">
        <f t="shared" si="16"/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7"/>
        <v> --</v>
      </c>
      <c r="D186" s="15"/>
      <c r="E186" s="15"/>
      <c r="F186" s="15"/>
      <c r="G186" s="15"/>
      <c r="H186" s="5" t="str">
        <f t="shared" si="18"/>
        <v>-</v>
      </c>
      <c r="I186" s="5" t="str">
        <f t="shared" si="16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7"/>
        <v> --</v>
      </c>
      <c r="D187" s="15"/>
      <c r="E187" s="15"/>
      <c r="F187" s="15"/>
      <c r="G187" s="15"/>
      <c r="H187" s="5" t="str">
        <f t="shared" si="18"/>
        <v>-</v>
      </c>
      <c r="I187" s="5" t="str">
        <f t="shared" si="16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7"/>
        <v> --</v>
      </c>
      <c r="D188" s="15"/>
      <c r="E188" s="15"/>
      <c r="F188" s="15"/>
      <c r="G188" s="15"/>
      <c r="H188" s="5" t="str">
        <f t="shared" si="18"/>
        <v>-</v>
      </c>
      <c r="I188" s="5" t="str">
        <f t="shared" si="16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7"/>
        <v> --</v>
      </c>
      <c r="D189" s="15"/>
      <c r="E189" s="15"/>
      <c r="F189" s="15"/>
      <c r="G189" s="15"/>
      <c r="H189" s="5" t="str">
        <f t="shared" si="18"/>
        <v>-</v>
      </c>
      <c r="I189" s="5" t="str">
        <f t="shared" si="16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17"/>
        <v> --</v>
      </c>
      <c r="D190" s="15"/>
      <c r="E190" s="15"/>
      <c r="F190" s="15"/>
      <c r="G190" s="15"/>
      <c r="H190" s="5" t="str">
        <f t="shared" si="18"/>
        <v>-</v>
      </c>
      <c r="I190" s="5" t="str">
        <f t="shared" si="16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17"/>
        <v> --</v>
      </c>
      <c r="D191" s="15"/>
      <c r="E191" s="15"/>
      <c r="F191" s="15"/>
      <c r="G191" s="15"/>
      <c r="H191" s="5" t="str">
        <f t="shared" si="18"/>
        <v>-</v>
      </c>
      <c r="I191" s="5" t="str">
        <f t="shared" si="16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17"/>
        <v> --</v>
      </c>
      <c r="D192" s="15"/>
      <c r="E192" s="15"/>
      <c r="F192" s="15"/>
      <c r="G192" s="15"/>
      <c r="H192" s="5" t="str">
        <f t="shared" si="18"/>
        <v>-</v>
      </c>
      <c r="I192" s="5" t="str">
        <f t="shared" si="16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17"/>
        <v> --</v>
      </c>
      <c r="D193" s="15"/>
      <c r="E193" s="15"/>
      <c r="F193" s="15"/>
      <c r="G193" s="15"/>
      <c r="H193" s="5" t="str">
        <f t="shared" si="18"/>
        <v>-</v>
      </c>
      <c r="I193" s="5" t="str">
        <f t="shared" si="16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17"/>
        <v> --</v>
      </c>
      <c r="D194" s="15"/>
      <c r="E194" s="15"/>
      <c r="F194" s="15"/>
      <c r="G194" s="15"/>
      <c r="H194" s="5" t="str">
        <f t="shared" si="18"/>
        <v>-</v>
      </c>
      <c r="I194" s="5" t="str">
        <f t="shared" si="16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17"/>
        <v> --</v>
      </c>
      <c r="D195" s="15"/>
      <c r="E195" s="15"/>
      <c r="F195" s="15"/>
      <c r="G195" s="15"/>
      <c r="H195" s="5" t="str">
        <f t="shared" si="18"/>
        <v>-</v>
      </c>
      <c r="I195" s="5" t="str">
        <f t="shared" si="16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17"/>
        <v> --</v>
      </c>
      <c r="D196" s="15"/>
      <c r="E196" s="15"/>
      <c r="F196" s="15"/>
      <c r="G196" s="15"/>
      <c r="H196" s="5" t="str">
        <f t="shared" si="18"/>
        <v>-</v>
      </c>
      <c r="I196" s="5" t="str">
        <f t="shared" si="16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17"/>
        <v> --</v>
      </c>
      <c r="D197" s="15"/>
      <c r="E197" s="15"/>
      <c r="F197" s="15"/>
      <c r="G197" s="15"/>
      <c r="H197" s="5" t="str">
        <f t="shared" si="18"/>
        <v>-</v>
      </c>
      <c r="I197" s="5" t="str">
        <f t="shared" si="16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17"/>
        <v> --</v>
      </c>
      <c r="D198" s="15"/>
      <c r="E198" s="15"/>
      <c r="F198" s="15"/>
      <c r="G198" s="15"/>
      <c r="H198" s="5" t="str">
        <f t="shared" si="18"/>
        <v>-</v>
      </c>
      <c r="I198" s="5" t="str">
        <f t="shared" si="16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17"/>
        <v> --</v>
      </c>
      <c r="D199" s="15"/>
      <c r="E199" s="15"/>
      <c r="F199" s="15"/>
      <c r="G199" s="15"/>
      <c r="H199" s="5" t="str">
        <f t="shared" si="18"/>
        <v>-</v>
      </c>
      <c r="I199" s="5" t="str">
        <f t="shared" si="16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17"/>
        <v> --</v>
      </c>
      <c r="D200" s="15"/>
      <c r="E200" s="15"/>
      <c r="F200" s="15"/>
      <c r="G200" s="15"/>
      <c r="H200" s="5" t="str">
        <f t="shared" si="18"/>
        <v>-</v>
      </c>
      <c r="I200" s="5" t="str">
        <f t="shared" si="16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17"/>
        <v> --</v>
      </c>
      <c r="D201" s="15"/>
      <c r="E201" s="15"/>
      <c r="F201" s="15"/>
      <c r="G201" s="15"/>
      <c r="H201" s="5" t="str">
        <f t="shared" si="18"/>
        <v>-</v>
      </c>
      <c r="I201" s="5" t="str">
        <f t="shared" si="16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17"/>
        <v> --</v>
      </c>
      <c r="D202" s="15"/>
      <c r="E202" s="15"/>
      <c r="F202" s="15"/>
      <c r="G202" s="15"/>
      <c r="H202" s="5" t="str">
        <f t="shared" si="18"/>
        <v>-</v>
      </c>
      <c r="I202" s="5" t="str">
        <f t="shared" si="16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17"/>
        <v> --</v>
      </c>
      <c r="D203" s="15"/>
      <c r="E203" s="15"/>
      <c r="F203" s="15"/>
      <c r="G203" s="15"/>
      <c r="H203" s="5" t="str">
        <f t="shared" si="18"/>
        <v>-</v>
      </c>
      <c r="I203" s="5" t="str">
        <f t="shared" si="16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17"/>
        <v> --</v>
      </c>
      <c r="D204" s="15"/>
      <c r="E204" s="15"/>
      <c r="F204" s="15"/>
      <c r="G204" s="15"/>
      <c r="H204" s="5" t="str">
        <f t="shared" si="18"/>
        <v>-</v>
      </c>
      <c r="I204" s="5" t="str">
        <f t="shared" si="16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17"/>
        <v> --</v>
      </c>
      <c r="D205" s="15"/>
      <c r="E205" s="15"/>
      <c r="F205" s="15"/>
      <c r="G205" s="15"/>
      <c r="H205" s="5" t="str">
        <f t="shared" si="18"/>
        <v>-</v>
      </c>
      <c r="I205" s="5" t="str">
        <f t="shared" si="16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17"/>
        <v> --</v>
      </c>
      <c r="D206" s="15"/>
      <c r="E206" s="15"/>
      <c r="F206" s="15"/>
      <c r="G206" s="15"/>
      <c r="H206" s="5" t="str">
        <f t="shared" si="18"/>
        <v>-</v>
      </c>
      <c r="I206" s="5" t="str">
        <f aca="true" t="shared" si="19" ref="I206:I237">VLOOKUP(G206,AgeList,3,FALSE)</f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17"/>
        <v> --</v>
      </c>
      <c r="D207" s="15"/>
      <c r="E207" s="15"/>
      <c r="F207" s="15"/>
      <c r="G207" s="15"/>
      <c r="H207" s="5" t="str">
        <f t="shared" si="18"/>
        <v>-</v>
      </c>
      <c r="I207" s="5" t="str">
        <f t="shared" si="19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17"/>
        <v> --</v>
      </c>
      <c r="D208" s="15"/>
      <c r="E208" s="15"/>
      <c r="F208" s="15"/>
      <c r="G208" s="15"/>
      <c r="H208" s="5" t="str">
        <f t="shared" si="18"/>
        <v>-</v>
      </c>
      <c r="I208" s="5" t="str">
        <f t="shared" si="19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17"/>
        <v> --</v>
      </c>
      <c r="D209" s="15"/>
      <c r="E209" s="15"/>
      <c r="F209" s="15"/>
      <c r="G209" s="15"/>
      <c r="H209" s="5" t="str">
        <f t="shared" si="18"/>
        <v>-</v>
      </c>
      <c r="I209" s="5" t="str">
        <f t="shared" si="19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17"/>
        <v> --</v>
      </c>
      <c r="D210" s="15"/>
      <c r="E210" s="15"/>
      <c r="F210" s="15"/>
      <c r="G210" s="15"/>
      <c r="H210" s="5" t="str">
        <f t="shared" si="18"/>
        <v>-</v>
      </c>
      <c r="I210" s="5" t="str">
        <f t="shared" si="19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9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9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9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9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9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9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t="shared" si="19"/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9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9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9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9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9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9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9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9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9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9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9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9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9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9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9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9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9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9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9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9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aca="true" t="shared" si="20" ref="I238:I273">VLOOKUP(G238,AgeList,3,FALSE)</f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20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20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20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20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20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20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20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20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20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20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20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20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20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20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t="shared" si="20"/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20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20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20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20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20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20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20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20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20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20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20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20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20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20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20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20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20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20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20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20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aca="true" t="shared" si="21" ref="I274:I321">VLOOKUP(G274,AgeList,3,FALSE)</f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21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21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21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21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21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21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21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21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21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21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21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21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21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21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21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21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21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21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21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21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21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21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21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21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21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21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t="shared" si="21"/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21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21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21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21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21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21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21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21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21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21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21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21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21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21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21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21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21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21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21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21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aca="true" t="shared" si="22" ref="I322:I358">VLOOKUP(G322,AgeList,3,FALSE)</f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22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22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22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22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22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22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22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22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22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22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22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22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22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22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22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21" ht="12.75">
      <c r="A338" s="14"/>
      <c r="B338" s="14"/>
      <c r="C338" s="8" t="str">
        <f t="shared" si="0"/>
        <v> --</v>
      </c>
      <c r="D338" s="15"/>
      <c r="E338" s="15"/>
      <c r="F338" s="15"/>
      <c r="G338" s="15"/>
      <c r="H338" s="5" t="str">
        <f t="shared" si="1"/>
        <v>-</v>
      </c>
      <c r="I338" s="5" t="str">
        <f t="shared" si="22"/>
        <v>-</v>
      </c>
      <c r="J338" s="16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</row>
    <row r="339" spans="1:121" ht="12.75">
      <c r="A339" s="14"/>
      <c r="B339" s="14"/>
      <c r="C339" s="8" t="str">
        <f t="shared" si="0"/>
        <v> --</v>
      </c>
      <c r="D339" s="15"/>
      <c r="E339" s="15"/>
      <c r="F339" s="15"/>
      <c r="G339" s="15"/>
      <c r="H339" s="5" t="str">
        <f t="shared" si="1"/>
        <v>-</v>
      </c>
      <c r="I339" s="5" t="str">
        <f t="shared" si="22"/>
        <v>-</v>
      </c>
      <c r="J339" s="16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</row>
    <row r="340" spans="1:121" ht="12.75">
      <c r="A340" s="14"/>
      <c r="B340" s="14"/>
      <c r="C340" s="8" t="str">
        <f t="shared" si="0"/>
        <v> --</v>
      </c>
      <c r="D340" s="15"/>
      <c r="E340" s="15"/>
      <c r="F340" s="15"/>
      <c r="G340" s="15"/>
      <c r="H340" s="5" t="str">
        <f t="shared" si="1"/>
        <v>-</v>
      </c>
      <c r="I340" s="5" t="str">
        <f t="shared" si="22"/>
        <v>-</v>
      </c>
      <c r="J340" s="16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</row>
    <row r="341" spans="1:121" ht="12.75">
      <c r="A341" s="14"/>
      <c r="B341" s="14"/>
      <c r="C341" s="8" t="str">
        <f t="shared" si="0"/>
        <v> --</v>
      </c>
      <c r="D341" s="15"/>
      <c r="E341" s="15"/>
      <c r="F341" s="15"/>
      <c r="G341" s="15"/>
      <c r="H341" s="5" t="str">
        <f t="shared" si="1"/>
        <v>-</v>
      </c>
      <c r="I341" s="5" t="str">
        <f t="shared" si="22"/>
        <v>-</v>
      </c>
      <c r="J341" s="16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</row>
    <row r="342" spans="1:121" ht="12.75">
      <c r="A342" s="14"/>
      <c r="B342" s="14"/>
      <c r="C342" s="8" t="str">
        <f t="shared" si="0"/>
        <v> --</v>
      </c>
      <c r="D342" s="15"/>
      <c r="E342" s="15"/>
      <c r="F342" s="15"/>
      <c r="G342" s="15"/>
      <c r="H342" s="5" t="str">
        <f t="shared" si="1"/>
        <v>-</v>
      </c>
      <c r="I342" s="5" t="str">
        <f t="shared" si="22"/>
        <v>-</v>
      </c>
      <c r="J342" s="16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</row>
    <row r="343" spans="1:121" ht="12.75">
      <c r="A343" s="14"/>
      <c r="B343" s="14"/>
      <c r="C343" s="8" t="str">
        <f t="shared" si="0"/>
        <v> --</v>
      </c>
      <c r="D343" s="15"/>
      <c r="E343" s="15"/>
      <c r="F343" s="15"/>
      <c r="G343" s="15"/>
      <c r="H343" s="5" t="str">
        <f t="shared" si="1"/>
        <v>-</v>
      </c>
      <c r="I343" s="5" t="str">
        <f t="shared" si="22"/>
        <v>-</v>
      </c>
      <c r="J343" s="16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</row>
    <row r="344" spans="1:121" ht="12.75">
      <c r="A344" s="14"/>
      <c r="B344" s="14"/>
      <c r="C344" s="8" t="str">
        <f t="shared" si="0"/>
        <v> --</v>
      </c>
      <c r="D344" s="15"/>
      <c r="E344" s="15"/>
      <c r="F344" s="15"/>
      <c r="G344" s="15"/>
      <c r="H344" s="5" t="str">
        <f t="shared" si="1"/>
        <v>-</v>
      </c>
      <c r="I344" s="5" t="str">
        <f t="shared" si="22"/>
        <v>-</v>
      </c>
      <c r="J344" s="16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</row>
    <row r="345" spans="1:121" ht="12.75">
      <c r="A345" s="14"/>
      <c r="B345" s="14"/>
      <c r="C345" s="8" t="str">
        <f t="shared" si="0"/>
        <v> --</v>
      </c>
      <c r="D345" s="15"/>
      <c r="E345" s="15"/>
      <c r="F345" s="15"/>
      <c r="G345" s="15"/>
      <c r="H345" s="5" t="str">
        <f t="shared" si="1"/>
        <v>-</v>
      </c>
      <c r="I345" s="5" t="str">
        <f t="shared" si="22"/>
        <v>-</v>
      </c>
      <c r="J345" s="16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</row>
    <row r="346" spans="1:121" ht="12.75">
      <c r="A346" s="14"/>
      <c r="B346" s="14"/>
      <c r="C346" s="8" t="str">
        <f t="shared" si="0"/>
        <v> --</v>
      </c>
      <c r="D346" s="15"/>
      <c r="E346" s="15"/>
      <c r="F346" s="15"/>
      <c r="G346" s="15"/>
      <c r="H346" s="5" t="str">
        <f t="shared" si="1"/>
        <v>-</v>
      </c>
      <c r="I346" s="5" t="str">
        <f t="shared" si="22"/>
        <v>-</v>
      </c>
      <c r="J346" s="16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</row>
    <row r="347" spans="1:121" ht="12.75">
      <c r="A347" s="14"/>
      <c r="B347" s="14"/>
      <c r="C347" s="8" t="str">
        <f t="shared" si="0"/>
        <v> --</v>
      </c>
      <c r="D347" s="15"/>
      <c r="E347" s="15"/>
      <c r="F347" s="15"/>
      <c r="G347" s="15"/>
      <c r="H347" s="5" t="str">
        <f t="shared" si="1"/>
        <v>-</v>
      </c>
      <c r="I347" s="5" t="str">
        <f t="shared" si="22"/>
        <v>-</v>
      </c>
      <c r="J347" s="16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</row>
    <row r="348" spans="1:121" ht="12.75">
      <c r="A348" s="14"/>
      <c r="B348" s="14"/>
      <c r="C348" s="8" t="str">
        <f t="shared" si="0"/>
        <v> --</v>
      </c>
      <c r="D348" s="15"/>
      <c r="E348" s="15"/>
      <c r="F348" s="15"/>
      <c r="G348" s="15"/>
      <c r="H348" s="5" t="str">
        <f t="shared" si="1"/>
        <v>-</v>
      </c>
      <c r="I348" s="5" t="str">
        <f t="shared" si="22"/>
        <v>-</v>
      </c>
      <c r="J348" s="16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</row>
    <row r="349" spans="1:121" ht="12.75">
      <c r="A349" s="14"/>
      <c r="B349" s="14"/>
      <c r="C349" s="8" t="str">
        <f t="shared" si="0"/>
        <v> --</v>
      </c>
      <c r="D349" s="15"/>
      <c r="E349" s="15"/>
      <c r="F349" s="15"/>
      <c r="G349" s="15"/>
      <c r="H349" s="5" t="str">
        <f t="shared" si="1"/>
        <v>-</v>
      </c>
      <c r="I349" s="5" t="str">
        <f t="shared" si="22"/>
        <v>-</v>
      </c>
      <c r="J349" s="16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</row>
    <row r="350" spans="1:121" ht="12.75">
      <c r="A350" s="14"/>
      <c r="B350" s="14"/>
      <c r="C350" s="8" t="str">
        <f t="shared" si="0"/>
        <v> --</v>
      </c>
      <c r="D350" s="15"/>
      <c r="E350" s="15"/>
      <c r="F350" s="15"/>
      <c r="G350" s="15"/>
      <c r="H350" s="5" t="str">
        <f t="shared" si="1"/>
        <v>-</v>
      </c>
      <c r="I350" s="5" t="str">
        <f t="shared" si="22"/>
        <v>-</v>
      </c>
      <c r="J350" s="16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</row>
    <row r="351" spans="1:121" ht="12.75">
      <c r="A351" s="14"/>
      <c r="B351" s="14"/>
      <c r="C351" s="8" t="str">
        <f t="shared" si="0"/>
        <v> --</v>
      </c>
      <c r="D351" s="15"/>
      <c r="E351" s="15"/>
      <c r="F351" s="15"/>
      <c r="G351" s="15"/>
      <c r="H351" s="5" t="str">
        <f t="shared" si="1"/>
        <v>-</v>
      </c>
      <c r="I351" s="5" t="str">
        <f t="shared" si="22"/>
        <v>-</v>
      </c>
      <c r="J351" s="16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</row>
    <row r="352" spans="1:121" ht="12.75">
      <c r="A352" s="14"/>
      <c r="B352" s="14"/>
      <c r="C352" s="8" t="str">
        <f t="shared" si="0"/>
        <v> --</v>
      </c>
      <c r="D352" s="15"/>
      <c r="E352" s="15"/>
      <c r="F352" s="15"/>
      <c r="G352" s="15"/>
      <c r="H352" s="5" t="str">
        <f t="shared" si="1"/>
        <v>-</v>
      </c>
      <c r="I352" s="5" t="str">
        <f t="shared" si="22"/>
        <v>-</v>
      </c>
      <c r="J352" s="16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</row>
    <row r="353" spans="1:121" ht="12.75">
      <c r="A353" s="14"/>
      <c r="B353" s="14"/>
      <c r="C353" s="8" t="str">
        <f t="shared" si="0"/>
        <v> --</v>
      </c>
      <c r="D353" s="15"/>
      <c r="E353" s="15"/>
      <c r="F353" s="15"/>
      <c r="G353" s="15"/>
      <c r="H353" s="5" t="str">
        <f t="shared" si="1"/>
        <v>-</v>
      </c>
      <c r="I353" s="5" t="str">
        <f t="shared" si="22"/>
        <v>-</v>
      </c>
      <c r="J353" s="16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</row>
    <row r="354" spans="1:121" ht="12.75">
      <c r="A354" s="14"/>
      <c r="B354" s="14"/>
      <c r="C354" s="8" t="str">
        <f t="shared" si="0"/>
        <v> --</v>
      </c>
      <c r="D354" s="15"/>
      <c r="E354" s="15"/>
      <c r="F354" s="15"/>
      <c r="G354" s="15"/>
      <c r="H354" s="5" t="str">
        <f t="shared" si="1"/>
        <v>-</v>
      </c>
      <c r="I354" s="5" t="str">
        <f t="shared" si="22"/>
        <v>-</v>
      </c>
      <c r="J354" s="16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</row>
    <row r="355" spans="1:121" ht="12.75">
      <c r="A355" s="14"/>
      <c r="B355" s="14"/>
      <c r="C355" s="8" t="str">
        <f t="shared" si="0"/>
        <v> --</v>
      </c>
      <c r="D355" s="15"/>
      <c r="E355" s="15"/>
      <c r="F355" s="15"/>
      <c r="G355" s="15"/>
      <c r="H355" s="5" t="str">
        <f t="shared" si="1"/>
        <v>-</v>
      </c>
      <c r="I355" s="5" t="str">
        <f t="shared" si="22"/>
        <v>-</v>
      </c>
      <c r="J355" s="16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</row>
    <row r="356" spans="1:121" ht="12.75">
      <c r="A356" s="14"/>
      <c r="B356" s="14"/>
      <c r="C356" s="8" t="str">
        <f t="shared" si="0"/>
        <v> --</v>
      </c>
      <c r="D356" s="15"/>
      <c r="E356" s="15"/>
      <c r="F356" s="15"/>
      <c r="G356" s="15"/>
      <c r="H356" s="5" t="str">
        <f t="shared" si="1"/>
        <v>-</v>
      </c>
      <c r="I356" s="5" t="str">
        <f t="shared" si="22"/>
        <v>-</v>
      </c>
      <c r="J356" s="16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</row>
    <row r="357" spans="1:121" ht="12.75">
      <c r="A357" s="14"/>
      <c r="B357" s="14"/>
      <c r="C357" s="8" t="str">
        <f t="shared" si="0"/>
        <v> --</v>
      </c>
      <c r="D357" s="15"/>
      <c r="E357" s="15"/>
      <c r="F357" s="15"/>
      <c r="G357" s="15"/>
      <c r="H357" s="5" t="str">
        <f t="shared" si="1"/>
        <v>-</v>
      </c>
      <c r="I357" s="5" t="str">
        <f t="shared" si="22"/>
        <v>-</v>
      </c>
      <c r="J357" s="16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</row>
    <row r="358" spans="1:121" ht="12.75">
      <c r="A358" s="14"/>
      <c r="B358" s="14"/>
      <c r="C358" s="8" t="str">
        <f t="shared" si="0"/>
        <v> --</v>
      </c>
      <c r="D358" s="15"/>
      <c r="E358" s="15"/>
      <c r="F358" s="15"/>
      <c r="G358" s="15"/>
      <c r="H358" s="5" t="str">
        <f t="shared" si="1"/>
        <v>-</v>
      </c>
      <c r="I358" s="5" t="str">
        <f t="shared" si="22"/>
        <v>-</v>
      </c>
      <c r="J358" s="16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24.75" customHeight="1" hidden="1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58">
      <formula1>VarType</formula1>
    </dataValidation>
    <dataValidation type="list" allowBlank="1" showInputMessage="1" showErrorMessage="1" sqref="E8:E358">
      <formula1>Units</formula1>
    </dataValidation>
    <dataValidation type="list" allowBlank="1" showInputMessage="1" showErrorMessage="1" sqref="G8:G358">
      <formula1>AgeGroups</formula1>
    </dataValidation>
    <dataValidation type="list" allowBlank="1" showInputMessage="1" showErrorMessage="1" sqref="B8:B358">
      <formula1>VarNames</formula1>
    </dataValidation>
    <dataValidation type="list" allowBlank="1" showInputMessage="1" showErrorMessage="1" sqref="J8:J358">
      <formula1>Status</formula1>
    </dataValidation>
    <dataValidation type="list" allowBlank="1" showInputMessage="1" showErrorMessage="1" sqref="C1">
      <formula1>Countries1</formula1>
    </dataValidation>
    <dataValidation type="list" showInputMessage="1" showErrorMessage="1" sqref="F8:F358">
      <formula1>Nominal</formula1>
    </dataValidation>
    <dataValidation type="whole" allowBlank="1" showInputMessage="1" showErrorMessage="1" errorTitle="Error" error="Must be integer between 1750 and 2300." sqref="A8:A358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C1" sqref="C1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116</v>
      </c>
      <c r="B2" s="3"/>
      <c r="C2" s="13"/>
      <c r="D2" s="3"/>
      <c r="E2" s="22" t="s">
        <v>262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117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127</v>
      </c>
      <c r="B6" s="2"/>
      <c r="C6" s="3"/>
      <c r="D6" s="32" t="s">
        <v>151</v>
      </c>
      <c r="E6" s="35" t="s">
        <v>146</v>
      </c>
      <c r="F6" s="32" t="s">
        <v>147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3"/>
      <c r="E7" s="35"/>
      <c r="F7" s="32"/>
      <c r="G7" s="32" t="s">
        <v>148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133</v>
      </c>
      <c r="D8" s="33"/>
      <c r="E8" s="35"/>
      <c r="F8" s="34"/>
      <c r="G8" s="32"/>
      <c r="H8" s="9" t="s">
        <v>149</v>
      </c>
      <c r="I8" s="9" t="s">
        <v>150</v>
      </c>
      <c r="J8" s="3"/>
      <c r="K8" s="3"/>
      <c r="L8" s="3"/>
      <c r="M8" s="3"/>
    </row>
    <row r="9" spans="1:9" ht="12.75">
      <c r="A9" s="20"/>
      <c r="B9" s="27"/>
      <c r="C9" s="10" t="str">
        <f aca="true" t="shared" si="0" ref="C9:C261">VLOOKUP(B9,VarList,2,FALSE)</f>
        <v> --</v>
      </c>
      <c r="D9" s="17"/>
      <c r="E9" s="17"/>
      <c r="F9" s="17"/>
      <c r="G9" s="17"/>
      <c r="H9" s="17"/>
      <c r="I9" s="17"/>
    </row>
    <row r="10" spans="1:9" ht="12.75">
      <c r="A10" s="20"/>
      <c r="B10" s="27"/>
      <c r="C10" s="10" t="str">
        <f t="shared" si="0"/>
        <v> --</v>
      </c>
      <c r="D10" s="17"/>
      <c r="E10" s="17"/>
      <c r="F10" s="17"/>
      <c r="G10" s="17"/>
      <c r="H10" s="17"/>
      <c r="I10" s="17"/>
    </row>
    <row r="11" spans="1:9" ht="12.75">
      <c r="A11" s="20"/>
      <c r="B11" s="27"/>
      <c r="C11" s="10" t="str">
        <f t="shared" si="0"/>
        <v> --</v>
      </c>
      <c r="D11" s="17"/>
      <c r="E11" s="17"/>
      <c r="F11" s="17"/>
      <c r="G11" s="17"/>
      <c r="H11" s="17"/>
      <c r="I11" s="17"/>
    </row>
    <row r="12" spans="1:9" ht="12.75">
      <c r="A12" s="20"/>
      <c r="B12" s="27"/>
      <c r="C12" s="10" t="str">
        <f t="shared" si="0"/>
        <v> --</v>
      </c>
      <c r="D12" s="17"/>
      <c r="E12" s="17"/>
      <c r="F12" s="17"/>
      <c r="G12" s="17"/>
      <c r="H12" s="17"/>
      <c r="I12" s="17"/>
    </row>
    <row r="13" spans="1:9" ht="12.75">
      <c r="A13" s="20"/>
      <c r="B13" s="27"/>
      <c r="C13" s="10" t="str">
        <f t="shared" si="0"/>
        <v> --</v>
      </c>
      <c r="D13" s="17"/>
      <c r="E13" s="17"/>
      <c r="F13" s="17"/>
      <c r="G13" s="17"/>
      <c r="H13" s="17"/>
      <c r="I13" s="17"/>
    </row>
    <row r="14" spans="1:9" ht="12.75">
      <c r="A14" s="20"/>
      <c r="B14" s="27"/>
      <c r="C14" s="10" t="str">
        <f t="shared" si="0"/>
        <v> --</v>
      </c>
      <c r="D14" s="17"/>
      <c r="E14" s="17"/>
      <c r="F14" s="17"/>
      <c r="G14" s="17"/>
      <c r="H14" s="17"/>
      <c r="I14" s="17"/>
    </row>
    <row r="15" spans="1:9" ht="12.75">
      <c r="A15" s="20"/>
      <c r="B15" s="27"/>
      <c r="C15" s="10" t="str">
        <f t="shared" si="0"/>
        <v> --</v>
      </c>
      <c r="D15" s="17"/>
      <c r="E15" s="17"/>
      <c r="F15" s="17"/>
      <c r="G15" s="17"/>
      <c r="H15" s="17"/>
      <c r="I15" s="17"/>
    </row>
    <row r="16" spans="1:9" ht="12.75">
      <c r="A16" s="20"/>
      <c r="B16" s="27"/>
      <c r="C16" s="10" t="str">
        <f t="shared" si="0"/>
        <v> --</v>
      </c>
      <c r="D16" s="17"/>
      <c r="E16" s="17"/>
      <c r="F16" s="17"/>
      <c r="G16" s="17"/>
      <c r="H16" s="17"/>
      <c r="I16" s="17"/>
    </row>
    <row r="17" spans="1:9" ht="12.75">
      <c r="A17" s="20"/>
      <c r="B17" s="27"/>
      <c r="C17" s="10" t="str">
        <f t="shared" si="0"/>
        <v> --</v>
      </c>
      <c r="D17" s="17"/>
      <c r="E17" s="17"/>
      <c r="F17" s="17"/>
      <c r="G17" s="17"/>
      <c r="H17" s="17"/>
      <c r="I17" s="17"/>
    </row>
    <row r="18" spans="1:9" ht="12.75">
      <c r="A18" s="20"/>
      <c r="B18" s="27"/>
      <c r="C18" s="10" t="str">
        <f t="shared" si="0"/>
        <v> --</v>
      </c>
      <c r="D18" s="17"/>
      <c r="E18" s="17"/>
      <c r="F18" s="17"/>
      <c r="G18" s="17"/>
      <c r="H18" s="17"/>
      <c r="I18" s="17"/>
    </row>
    <row r="19" spans="1:9" ht="12.75">
      <c r="A19" s="20"/>
      <c r="B19" s="27"/>
      <c r="C19" s="10" t="str">
        <f t="shared" si="0"/>
        <v> --</v>
      </c>
      <c r="D19" s="17"/>
      <c r="E19" s="17"/>
      <c r="F19" s="17"/>
      <c r="G19" s="17"/>
      <c r="H19" s="17"/>
      <c r="I19" s="17"/>
    </row>
    <row r="20" spans="1:9" ht="12.75">
      <c r="A20" s="20"/>
      <c r="B20" s="27"/>
      <c r="C20" s="10" t="str">
        <f t="shared" si="0"/>
        <v> --</v>
      </c>
      <c r="D20" s="17"/>
      <c r="E20" s="17"/>
      <c r="F20" s="17"/>
      <c r="G20" s="17"/>
      <c r="H20" s="17"/>
      <c r="I20" s="17"/>
    </row>
    <row r="21" spans="1:9" ht="12.75">
      <c r="A21" s="20"/>
      <c r="B21" s="27"/>
      <c r="C21" s="10" t="str">
        <f t="shared" si="0"/>
        <v> --</v>
      </c>
      <c r="D21" s="17"/>
      <c r="E21" s="17"/>
      <c r="F21" s="17"/>
      <c r="G21" s="17"/>
      <c r="H21" s="17"/>
      <c r="I21" s="17"/>
    </row>
    <row r="22" spans="1:9" ht="12.75">
      <c r="A22" s="20"/>
      <c r="B22" s="27"/>
      <c r="C22" s="10" t="str">
        <f t="shared" si="0"/>
        <v> --</v>
      </c>
      <c r="D22" s="17"/>
      <c r="E22" s="17"/>
      <c r="F22" s="17"/>
      <c r="G22" s="17"/>
      <c r="H22" s="17"/>
      <c r="I22" s="17"/>
    </row>
    <row r="23" spans="1:9" ht="12.75">
      <c r="A23" s="20"/>
      <c r="B23" s="27"/>
      <c r="C23" s="10" t="str">
        <f t="shared" si="0"/>
        <v> --</v>
      </c>
      <c r="D23" s="17"/>
      <c r="E23" s="17"/>
      <c r="F23" s="17"/>
      <c r="G23" s="17"/>
      <c r="H23" s="17"/>
      <c r="I23" s="17"/>
    </row>
    <row r="24" spans="1:9" ht="12.75">
      <c r="A24" s="20"/>
      <c r="B24" s="27"/>
      <c r="C24" s="10" t="str">
        <f t="shared" si="0"/>
        <v> --</v>
      </c>
      <c r="D24" s="17"/>
      <c r="E24" s="17"/>
      <c r="F24" s="17"/>
      <c r="G24" s="17"/>
      <c r="H24" s="17"/>
      <c r="I24" s="17"/>
    </row>
    <row r="25" spans="1:9" ht="12.75">
      <c r="A25" s="20"/>
      <c r="B25" s="27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0"/>
      <c r="B26" s="27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0"/>
      <c r="B27" s="27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0"/>
      <c r="B28" s="27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0"/>
      <c r="B29" s="27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0"/>
      <c r="B30" s="27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0"/>
      <c r="B31" s="27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0"/>
      <c r="B32" s="27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0"/>
      <c r="B33" s="27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0"/>
      <c r="B34" s="27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0"/>
      <c r="B35" s="27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0"/>
      <c r="B36" s="27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0"/>
      <c r="B37" s="27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0"/>
      <c r="B38" s="27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0"/>
      <c r="B39" s="27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0"/>
      <c r="B40" s="27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0"/>
      <c r="B41" s="27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0"/>
      <c r="B42" s="27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0"/>
      <c r="B43" s="27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0"/>
      <c r="B44" s="27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0"/>
      <c r="B45" s="27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0"/>
      <c r="B46" s="27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0"/>
      <c r="B47" s="27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0"/>
      <c r="B48" s="27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0"/>
      <c r="B49" s="27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0"/>
      <c r="B50" s="27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0"/>
      <c r="B51" s="27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0"/>
      <c r="B52" s="27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0"/>
      <c r="B53" s="27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0"/>
      <c r="B54" s="27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0"/>
      <c r="B55" s="27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0"/>
      <c r="B56" s="27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0"/>
      <c r="B57" s="27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0"/>
      <c r="B58" s="27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0"/>
      <c r="B59" s="27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0"/>
      <c r="B60" s="27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0"/>
      <c r="B61" s="27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0"/>
      <c r="B62" s="27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0"/>
      <c r="B63" s="27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0"/>
      <c r="B64" s="27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0"/>
      <c r="B65" s="27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0"/>
      <c r="B66" s="27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0"/>
      <c r="B67" s="27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0"/>
      <c r="B68" s="27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0"/>
      <c r="B69" s="27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0"/>
      <c r="B70" s="27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0"/>
      <c r="B71" s="27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0"/>
      <c r="B72" s="27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0"/>
      <c r="B73" s="27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0"/>
      <c r="B74" s="27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0"/>
      <c r="B75" s="27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0"/>
      <c r="B76" s="27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0"/>
      <c r="B77" s="27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0"/>
      <c r="B78" s="27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0"/>
      <c r="B79" s="27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0"/>
      <c r="B80" s="27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0"/>
      <c r="B81" s="27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0"/>
      <c r="B82" s="27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0"/>
      <c r="B83" s="27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0"/>
      <c r="B84" s="27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0"/>
      <c r="B85" s="27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0"/>
      <c r="B86" s="27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0"/>
      <c r="B87" s="27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0"/>
      <c r="B88" s="27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0"/>
      <c r="B89" s="27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0"/>
      <c r="B90" s="27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0"/>
      <c r="B91" s="27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0"/>
      <c r="B92" s="27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0"/>
      <c r="B93" s="27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0"/>
      <c r="B94" s="27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0"/>
      <c r="B95" s="27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0"/>
      <c r="B96" s="27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0"/>
      <c r="B97" s="27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0"/>
      <c r="B98" s="27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0"/>
      <c r="B99" s="27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0"/>
      <c r="B100" s="27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0"/>
      <c r="B101" s="27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0"/>
      <c r="B102" s="27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0"/>
      <c r="B103" s="27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0"/>
      <c r="B104" s="27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0"/>
      <c r="B105" s="27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0"/>
      <c r="B106" s="27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0"/>
      <c r="B107" s="27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0"/>
      <c r="B108" s="27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0"/>
      <c r="B109" s="27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0"/>
      <c r="B110" s="27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0"/>
      <c r="B111" s="27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0"/>
      <c r="B112" s="27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0"/>
      <c r="B113" s="27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0"/>
      <c r="B114" s="27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0"/>
      <c r="B115" s="27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0"/>
      <c r="B116" s="27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0"/>
      <c r="B117" s="27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0"/>
      <c r="B118" s="27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0"/>
      <c r="B119" s="27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0"/>
      <c r="B120" s="27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0"/>
      <c r="B121" s="27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0"/>
      <c r="B122" s="27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0"/>
      <c r="B123" s="27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0"/>
      <c r="B124" s="27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0"/>
      <c r="B125" s="27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0"/>
      <c r="B126" s="27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0"/>
      <c r="B127" s="27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0"/>
      <c r="B128" s="27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0"/>
      <c r="B129" s="27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0"/>
      <c r="B130" s="27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0"/>
      <c r="B131" s="27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0"/>
      <c r="B132" s="27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0"/>
      <c r="B133" s="27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0"/>
      <c r="B134" s="27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0"/>
      <c r="B135" s="27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0"/>
      <c r="B136" s="27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0"/>
      <c r="B137" s="27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0"/>
      <c r="B138" s="27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0"/>
      <c r="B139" s="27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0"/>
      <c r="B140" s="27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0"/>
      <c r="B141" s="27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0"/>
      <c r="B142" s="27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0"/>
      <c r="B143" s="27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0"/>
      <c r="B144" s="27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0"/>
      <c r="B145" s="27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0"/>
      <c r="B146" s="27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0"/>
      <c r="B147" s="27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0"/>
      <c r="B148" s="27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0"/>
      <c r="B149" s="27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0"/>
      <c r="B150" s="27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0"/>
      <c r="B151" s="27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0"/>
      <c r="B152" s="27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0"/>
      <c r="B153" s="27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0"/>
      <c r="B154" s="27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0"/>
      <c r="B155" s="27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0"/>
      <c r="B156" s="27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0"/>
      <c r="B157" s="27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0"/>
      <c r="B158" s="27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0"/>
      <c r="B159" s="27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0"/>
      <c r="B160" s="27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0"/>
      <c r="B161" s="27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0"/>
      <c r="B162" s="27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0"/>
      <c r="B163" s="27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0"/>
      <c r="B164" s="27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0"/>
      <c r="B165" s="27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0"/>
      <c r="B166" s="27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0"/>
      <c r="B167" s="27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0"/>
      <c r="B168" s="27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0"/>
      <c r="B169" s="27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0"/>
      <c r="B170" s="27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0"/>
      <c r="B171" s="27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0"/>
      <c r="B172" s="27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0"/>
      <c r="B173" s="27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0"/>
      <c r="B174" s="27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0"/>
      <c r="B175" s="27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0"/>
      <c r="B176" s="27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0"/>
      <c r="B177" s="27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0"/>
      <c r="B178" s="27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0"/>
      <c r="B179" s="27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0"/>
      <c r="B180" s="27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0"/>
      <c r="B181" s="27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0"/>
      <c r="B182" s="27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0"/>
      <c r="B183" s="27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0"/>
      <c r="B184" s="27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0"/>
      <c r="B185" s="27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0"/>
      <c r="B186" s="27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0"/>
      <c r="B187" s="27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0"/>
      <c r="B188" s="27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0"/>
      <c r="B189" s="27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0"/>
      <c r="B190" s="27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0"/>
      <c r="B191" s="27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0"/>
      <c r="B192" s="27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0"/>
      <c r="B193" s="27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0"/>
      <c r="B194" s="27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0"/>
      <c r="B195" s="27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0"/>
      <c r="B196" s="27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0"/>
      <c r="B197" s="27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0"/>
      <c r="B198" s="27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0"/>
      <c r="B199" s="27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0"/>
      <c r="B200" s="27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0"/>
      <c r="B201" s="27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0"/>
      <c r="B202" s="27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0"/>
      <c r="B203" s="27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0"/>
      <c r="B204" s="27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0"/>
      <c r="B205" s="27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0"/>
      <c r="B206" s="27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0"/>
      <c r="B207" s="27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0"/>
      <c r="B208" s="27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0"/>
      <c r="B209" s="27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0"/>
      <c r="B210" s="27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0"/>
      <c r="B211" s="27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0"/>
      <c r="B212" s="27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0"/>
      <c r="B213" s="27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0"/>
      <c r="B214" s="27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0"/>
      <c r="B215" s="27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0"/>
      <c r="B216" s="27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0"/>
      <c r="B217" s="27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0"/>
      <c r="B218" s="27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0"/>
      <c r="B219" s="27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0"/>
      <c r="B220" s="27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0"/>
      <c r="B221" s="27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0"/>
      <c r="B222" s="27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0"/>
      <c r="B223" s="27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0"/>
      <c r="B224" s="27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0"/>
      <c r="B225" s="27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0"/>
      <c r="B226" s="27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0"/>
      <c r="B227" s="27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0"/>
      <c r="B228" s="27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0"/>
      <c r="B229" s="27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0"/>
      <c r="B230" s="27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0"/>
      <c r="B231" s="27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0"/>
      <c r="B232" s="27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0"/>
      <c r="B233" s="27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0"/>
      <c r="B234" s="27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0"/>
      <c r="B235" s="27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0"/>
      <c r="B236" s="27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0"/>
      <c r="B237" s="27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0"/>
      <c r="B238" s="27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0"/>
      <c r="B239" s="27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0"/>
      <c r="B240" s="27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0"/>
      <c r="B241" s="27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0"/>
      <c r="B242" s="27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0"/>
      <c r="B243" s="27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0"/>
      <c r="B244" s="27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0"/>
      <c r="B245" s="27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0"/>
      <c r="B246" s="27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0"/>
      <c r="B247" s="27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0"/>
      <c r="B248" s="27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0"/>
      <c r="B249" s="27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0"/>
      <c r="B250" s="27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0"/>
      <c r="B251" s="27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0"/>
      <c r="B252" s="27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0"/>
      <c r="B253" s="27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0"/>
      <c r="B254" s="27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0"/>
      <c r="B255" s="27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0"/>
      <c r="B256" s="27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0"/>
      <c r="B257" s="27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0"/>
      <c r="B258" s="27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0"/>
      <c r="B259" s="27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0"/>
      <c r="B260" s="27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0"/>
      <c r="B261" s="27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0"/>
      <c r="B262" s="27"/>
      <c r="C262" s="10" t="str">
        <f aca="true" t="shared" si="1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0"/>
      <c r="B263" s="27"/>
      <c r="C263" s="10" t="str">
        <f t="shared" si="1"/>
        <v> --</v>
      </c>
      <c r="D263" s="17"/>
      <c r="E263" s="17"/>
      <c r="F263" s="17"/>
      <c r="G263" s="17"/>
      <c r="H263" s="17"/>
      <c r="I263" s="17"/>
    </row>
    <row r="264" spans="1:9" ht="12.75">
      <c r="A264" s="20"/>
      <c r="B264" s="27"/>
      <c r="C264" s="10" t="str">
        <f t="shared" si="1"/>
        <v> --</v>
      </c>
      <c r="D264" s="17"/>
      <c r="E264" s="17"/>
      <c r="F264" s="17"/>
      <c r="G264" s="17"/>
      <c r="H264" s="17"/>
      <c r="I264" s="17"/>
    </row>
    <row r="265" spans="1:9" ht="12.75">
      <c r="A265" s="20"/>
      <c r="B265" s="27"/>
      <c r="C265" s="10" t="str">
        <f t="shared" si="1"/>
        <v> --</v>
      </c>
      <c r="D265" s="17"/>
      <c r="E265" s="17"/>
      <c r="F265" s="17"/>
      <c r="G265" s="17"/>
      <c r="H265" s="17"/>
      <c r="I265" s="17"/>
    </row>
    <row r="266" spans="1:9" ht="12.75">
      <c r="A266" s="20"/>
      <c r="B266" s="27"/>
      <c r="C266" s="10" t="str">
        <f t="shared" si="1"/>
        <v> --</v>
      </c>
      <c r="D266" s="17"/>
      <c r="E266" s="17"/>
      <c r="F266" s="17"/>
      <c r="G266" s="17"/>
      <c r="H266" s="17"/>
      <c r="I266" s="17"/>
    </row>
    <row r="267" spans="1:9" ht="12.75">
      <c r="A267" s="20"/>
      <c r="B267" s="27"/>
      <c r="C267" s="10" t="str">
        <f t="shared" si="1"/>
        <v> --</v>
      </c>
      <c r="D267" s="17"/>
      <c r="E267" s="17"/>
      <c r="F267" s="17"/>
      <c r="G267" s="17"/>
      <c r="H267" s="17"/>
      <c r="I267" s="17"/>
    </row>
    <row r="268" spans="1:9" ht="12.75">
      <c r="A268" s="20"/>
      <c r="B268" s="27"/>
      <c r="C268" s="10" t="str">
        <f t="shared" si="1"/>
        <v> --</v>
      </c>
      <c r="D268" s="17"/>
      <c r="E268" s="17"/>
      <c r="F268" s="17"/>
      <c r="G268" s="17"/>
      <c r="H268" s="17"/>
      <c r="I268" s="17"/>
    </row>
    <row r="269" spans="1:9" ht="12.75">
      <c r="A269" s="20"/>
      <c r="B269" s="27"/>
      <c r="C269" s="10" t="str">
        <f t="shared" si="1"/>
        <v> --</v>
      </c>
      <c r="D269" s="17"/>
      <c r="E269" s="17"/>
      <c r="F269" s="17"/>
      <c r="G269" s="17"/>
      <c r="H269" s="17"/>
      <c r="I269" s="17"/>
    </row>
    <row r="270" spans="1:9" ht="12.75">
      <c r="A270" s="20"/>
      <c r="B270" s="27"/>
      <c r="C270" s="10" t="str">
        <f t="shared" si="1"/>
        <v> --</v>
      </c>
      <c r="D270" s="17"/>
      <c r="E270" s="17"/>
      <c r="F270" s="17"/>
      <c r="G270" s="17"/>
      <c r="H270" s="17"/>
      <c r="I270" s="17"/>
    </row>
    <row r="271" spans="1:9" ht="12.75">
      <c r="A271" s="20"/>
      <c r="B271" s="27"/>
      <c r="C271" s="10" t="str">
        <f t="shared" si="1"/>
        <v> --</v>
      </c>
      <c r="D271" s="17"/>
      <c r="E271" s="17"/>
      <c r="F271" s="17"/>
      <c r="G271" s="17"/>
      <c r="H271" s="17"/>
      <c r="I271" s="17"/>
    </row>
    <row r="272" spans="1:9" ht="12.75">
      <c r="A272" s="20"/>
      <c r="B272" s="27"/>
      <c r="C272" s="10" t="str">
        <f t="shared" si="1"/>
        <v> --</v>
      </c>
      <c r="D272" s="17"/>
      <c r="E272" s="17"/>
      <c r="F272" s="17"/>
      <c r="G272" s="17"/>
      <c r="H272" s="17"/>
      <c r="I272" s="17"/>
    </row>
    <row r="273" spans="1:9" ht="12.75">
      <c r="A273" s="20"/>
      <c r="B273" s="27"/>
      <c r="C273" s="10" t="str">
        <f t="shared" si="1"/>
        <v> --</v>
      </c>
      <c r="D273" s="17"/>
      <c r="E273" s="17"/>
      <c r="F273" s="17"/>
      <c r="G273" s="17"/>
      <c r="H273" s="17"/>
      <c r="I273" s="17"/>
    </row>
    <row r="274" spans="1:9" ht="12.75">
      <c r="A274" s="20"/>
      <c r="B274" s="27"/>
      <c r="C274" s="10" t="str">
        <f t="shared" si="1"/>
        <v> --</v>
      </c>
      <c r="D274" s="17"/>
      <c r="E274" s="17"/>
      <c r="F274" s="17"/>
      <c r="G274" s="17"/>
      <c r="H274" s="17"/>
      <c r="I274" s="17"/>
    </row>
    <row r="275" spans="1:9" ht="12.75">
      <c r="A275" s="20"/>
      <c r="B275" s="27"/>
      <c r="C275" s="10" t="str">
        <f t="shared" si="1"/>
        <v> --</v>
      </c>
      <c r="D275" s="17"/>
      <c r="E275" s="17"/>
      <c r="F275" s="17"/>
      <c r="G275" s="17"/>
      <c r="H275" s="17"/>
      <c r="I275" s="17"/>
    </row>
    <row r="276" spans="1:9" ht="12.75">
      <c r="A276" s="20"/>
      <c r="B276" s="27"/>
      <c r="C276" s="10" t="str">
        <f t="shared" si="1"/>
        <v> --</v>
      </c>
      <c r="D276" s="17"/>
      <c r="E276" s="17"/>
      <c r="F276" s="17"/>
      <c r="G276" s="17"/>
      <c r="H276" s="17"/>
      <c r="I276" s="17"/>
    </row>
    <row r="277" spans="1:9" ht="12.75">
      <c r="A277" s="20"/>
      <c r="B277" s="27"/>
      <c r="C277" s="10" t="str">
        <f t="shared" si="1"/>
        <v> --</v>
      </c>
      <c r="D277" s="17"/>
      <c r="E277" s="17"/>
      <c r="F277" s="17"/>
      <c r="G277" s="17"/>
      <c r="H277" s="17"/>
      <c r="I277" s="17"/>
    </row>
    <row r="278" spans="1:9" ht="12.75">
      <c r="A278" s="20"/>
      <c r="B278" s="27"/>
      <c r="C278" s="10" t="str">
        <f t="shared" si="1"/>
        <v> --</v>
      </c>
      <c r="D278" s="17"/>
      <c r="E278" s="17"/>
      <c r="F278" s="17"/>
      <c r="G278" s="17"/>
      <c r="H278" s="17"/>
      <c r="I278" s="17"/>
    </row>
    <row r="279" spans="1:9" ht="12.75">
      <c r="A279" s="20"/>
      <c r="B279" s="27"/>
      <c r="C279" s="10" t="str">
        <f t="shared" si="1"/>
        <v> --</v>
      </c>
      <c r="D279" s="17"/>
      <c r="E279" s="17"/>
      <c r="F279" s="17"/>
      <c r="G279" s="17"/>
      <c r="H279" s="17"/>
      <c r="I279" s="17"/>
    </row>
    <row r="280" spans="1:9" ht="12.75">
      <c r="A280" s="20"/>
      <c r="B280" s="27"/>
      <c r="C280" s="10" t="str">
        <f t="shared" si="1"/>
        <v> --</v>
      </c>
      <c r="D280" s="17"/>
      <c r="E280" s="17"/>
      <c r="F280" s="17"/>
      <c r="G280" s="17"/>
      <c r="H280" s="17"/>
      <c r="I280" s="17"/>
    </row>
    <row r="281" spans="1:9" ht="12.75">
      <c r="A281" s="20"/>
      <c r="B281" s="27"/>
      <c r="C281" s="10" t="str">
        <f t="shared" si="1"/>
        <v> --</v>
      </c>
      <c r="D281" s="17"/>
      <c r="E281" s="17"/>
      <c r="F281" s="17"/>
      <c r="G281" s="17"/>
      <c r="H281" s="17"/>
      <c r="I281" s="17"/>
    </row>
    <row r="282" spans="1:9" ht="12.75">
      <c r="A282" s="20"/>
      <c r="B282" s="27"/>
      <c r="C282" s="10" t="str">
        <f t="shared" si="1"/>
        <v> --</v>
      </c>
      <c r="D282" s="17"/>
      <c r="E282" s="17"/>
      <c r="F282" s="17"/>
      <c r="G282" s="17"/>
      <c r="H282" s="17"/>
      <c r="I282" s="17"/>
    </row>
    <row r="283" spans="1:9" ht="12.75">
      <c r="A283" s="20"/>
      <c r="B283" s="27"/>
      <c r="C283" s="10" t="str">
        <f t="shared" si="1"/>
        <v> --</v>
      </c>
      <c r="D283" s="17"/>
      <c r="E283" s="17"/>
      <c r="F283" s="17"/>
      <c r="G283" s="17"/>
      <c r="H283" s="17"/>
      <c r="I283" s="17"/>
    </row>
    <row r="284" spans="1:9" ht="12.75">
      <c r="A284" s="20"/>
      <c r="B284" s="27"/>
      <c r="C284" s="10" t="str">
        <f t="shared" si="1"/>
        <v> --</v>
      </c>
      <c r="D284" s="17"/>
      <c r="E284" s="17"/>
      <c r="F284" s="17"/>
      <c r="G284" s="17"/>
      <c r="H284" s="17"/>
      <c r="I284" s="17"/>
    </row>
    <row r="285" spans="1:9" ht="12.75">
      <c r="A285" s="20"/>
      <c r="B285" s="27"/>
      <c r="C285" s="10" t="str">
        <f t="shared" si="1"/>
        <v> --</v>
      </c>
      <c r="D285" s="17"/>
      <c r="E285" s="17"/>
      <c r="F285" s="17"/>
      <c r="G285" s="17"/>
      <c r="H285" s="17"/>
      <c r="I285" s="17"/>
    </row>
    <row r="286" spans="1:9" ht="12.75">
      <c r="A286" s="20"/>
      <c r="B286" s="27"/>
      <c r="C286" s="10" t="str">
        <f t="shared" si="1"/>
        <v> --</v>
      </c>
      <c r="D286" s="17"/>
      <c r="E286" s="17"/>
      <c r="F286" s="17"/>
      <c r="G286" s="17"/>
      <c r="H286" s="17"/>
      <c r="I286" s="17"/>
    </row>
    <row r="287" spans="1:9" ht="12.75">
      <c r="A287" s="20"/>
      <c r="B287" s="27"/>
      <c r="C287" s="10" t="str">
        <f t="shared" si="1"/>
        <v> --</v>
      </c>
      <c r="D287" s="17"/>
      <c r="E287" s="17"/>
      <c r="F287" s="17"/>
      <c r="G287" s="17"/>
      <c r="H287" s="17"/>
      <c r="I287" s="17"/>
    </row>
    <row r="288" spans="1:9" ht="12.75">
      <c r="A288" s="20"/>
      <c r="B288" s="27"/>
      <c r="C288" s="10" t="str">
        <f t="shared" si="1"/>
        <v> --</v>
      </c>
      <c r="D288" s="17"/>
      <c r="E288" s="17"/>
      <c r="F288" s="17"/>
      <c r="G288" s="17"/>
      <c r="H288" s="17"/>
      <c r="I288" s="17"/>
    </row>
    <row r="289" spans="1:9" ht="12.75">
      <c r="A289" s="20"/>
      <c r="B289" s="27"/>
      <c r="C289" s="10" t="str">
        <f t="shared" si="1"/>
        <v> --</v>
      </c>
      <c r="D289" s="17"/>
      <c r="E289" s="17"/>
      <c r="F289" s="17"/>
      <c r="G289" s="17"/>
      <c r="H289" s="17"/>
      <c r="I289" s="17"/>
    </row>
    <row r="290" spans="1:9" ht="12.75">
      <c r="A290" s="20"/>
      <c r="B290" s="27"/>
      <c r="C290" s="10" t="str">
        <f t="shared" si="1"/>
        <v> --</v>
      </c>
      <c r="D290" s="17"/>
      <c r="E290" s="17"/>
      <c r="F290" s="17"/>
      <c r="G290" s="17"/>
      <c r="H290" s="17"/>
      <c r="I290" s="17"/>
    </row>
    <row r="291" spans="1:9" ht="12.75">
      <c r="A291" s="20"/>
      <c r="B291" s="27"/>
      <c r="C291" s="10" t="str">
        <f t="shared" si="1"/>
        <v> --</v>
      </c>
      <c r="D291" s="17"/>
      <c r="E291" s="17"/>
      <c r="F291" s="17"/>
      <c r="G291" s="17"/>
      <c r="H291" s="17"/>
      <c r="I291" s="17"/>
    </row>
    <row r="292" spans="1:9" ht="12.75">
      <c r="A292" s="20"/>
      <c r="B292" s="27"/>
      <c r="C292" s="10" t="str">
        <f t="shared" si="1"/>
        <v> --</v>
      </c>
      <c r="D292" s="18"/>
      <c r="E292" s="18"/>
      <c r="F292" s="18"/>
      <c r="G292" s="18"/>
      <c r="H292" s="18"/>
      <c r="I292" s="18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Countries1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10.28125" style="0" customWidth="1"/>
  </cols>
  <sheetData>
    <row r="3" spans="1:8" ht="12.75">
      <c r="A3" s="6" t="s">
        <v>137</v>
      </c>
      <c r="B3" s="6" t="s">
        <v>3</v>
      </c>
      <c r="C3" s="6" t="s">
        <v>4</v>
      </c>
      <c r="D3" s="6" t="s">
        <v>157</v>
      </c>
      <c r="E3" s="36" t="s">
        <v>122</v>
      </c>
      <c r="F3" s="36"/>
      <c r="G3" s="36"/>
      <c r="H3" s="6" t="s">
        <v>135</v>
      </c>
    </row>
    <row r="4" spans="1:8" ht="12.75">
      <c r="A4" t="s">
        <v>142</v>
      </c>
      <c r="B4" t="s">
        <v>98</v>
      </c>
      <c r="C4" t="s">
        <v>99</v>
      </c>
      <c r="D4" t="s">
        <v>157</v>
      </c>
      <c r="E4">
        <v>66</v>
      </c>
      <c r="F4" t="s">
        <v>104</v>
      </c>
      <c r="G4" t="s">
        <v>114</v>
      </c>
      <c r="H4" t="s">
        <v>136</v>
      </c>
    </row>
    <row r="5" spans="1:8" ht="12.75">
      <c r="A5" t="s">
        <v>617</v>
      </c>
      <c r="B5" t="s">
        <v>97</v>
      </c>
      <c r="C5" t="s">
        <v>100</v>
      </c>
      <c r="D5" t="s">
        <v>158</v>
      </c>
      <c r="E5">
        <v>71</v>
      </c>
      <c r="F5" t="s">
        <v>105</v>
      </c>
      <c r="G5" t="s">
        <v>114</v>
      </c>
      <c r="H5" t="s">
        <v>626</v>
      </c>
    </row>
    <row r="6" spans="1:8" ht="12.75">
      <c r="A6" t="s">
        <v>138</v>
      </c>
      <c r="B6" t="s">
        <v>156</v>
      </c>
      <c r="C6" t="s">
        <v>101</v>
      </c>
      <c r="E6">
        <v>76</v>
      </c>
      <c r="F6" t="s">
        <v>106</v>
      </c>
      <c r="G6" t="s">
        <v>114</v>
      </c>
      <c r="H6" t="s">
        <v>380</v>
      </c>
    </row>
    <row r="7" spans="1:7" ht="12.75">
      <c r="A7" t="s">
        <v>632</v>
      </c>
      <c r="B7" t="s">
        <v>155</v>
      </c>
      <c r="C7" t="s">
        <v>102</v>
      </c>
      <c r="E7">
        <v>81</v>
      </c>
      <c r="F7" t="s">
        <v>107</v>
      </c>
      <c r="G7" t="s">
        <v>114</v>
      </c>
    </row>
    <row r="8" spans="1:7" ht="12.75">
      <c r="A8" t="s">
        <v>139</v>
      </c>
      <c r="B8" t="s">
        <v>154</v>
      </c>
      <c r="C8" t="s">
        <v>103</v>
      </c>
      <c r="E8">
        <v>86</v>
      </c>
      <c r="F8" t="s">
        <v>108</v>
      </c>
      <c r="G8" t="s">
        <v>114</v>
      </c>
    </row>
    <row r="9" spans="1:7" ht="12.75">
      <c r="A9" t="s">
        <v>381</v>
      </c>
      <c r="E9">
        <v>91</v>
      </c>
      <c r="F9" t="s">
        <v>109</v>
      </c>
      <c r="G9" t="s">
        <v>114</v>
      </c>
    </row>
    <row r="10" spans="1:7" ht="12.75">
      <c r="A10" t="s">
        <v>633</v>
      </c>
      <c r="E10">
        <v>96</v>
      </c>
      <c r="F10" t="s">
        <v>110</v>
      </c>
      <c r="G10" t="s">
        <v>114</v>
      </c>
    </row>
    <row r="11" spans="1:7" ht="12.75">
      <c r="A11" t="s">
        <v>618</v>
      </c>
      <c r="E11">
        <v>101</v>
      </c>
      <c r="F11" t="s">
        <v>111</v>
      </c>
      <c r="G11" t="s">
        <v>114</v>
      </c>
    </row>
    <row r="12" spans="1:7" ht="12.75">
      <c r="A12" t="s">
        <v>623</v>
      </c>
      <c r="E12">
        <v>106</v>
      </c>
      <c r="F12" t="s">
        <v>112</v>
      </c>
      <c r="G12" t="s">
        <v>114</v>
      </c>
    </row>
    <row r="13" spans="1:7" ht="12.75">
      <c r="A13" t="s">
        <v>141</v>
      </c>
      <c r="E13">
        <v>111</v>
      </c>
      <c r="F13" t="s">
        <v>113</v>
      </c>
      <c r="G13" t="s">
        <v>114</v>
      </c>
    </row>
    <row r="14" spans="1:7" ht="12.75">
      <c r="A14" t="s">
        <v>627</v>
      </c>
      <c r="E14">
        <v>14</v>
      </c>
      <c r="F14" t="s">
        <v>104</v>
      </c>
      <c r="G14" t="s">
        <v>118</v>
      </c>
    </row>
    <row r="15" spans="1:7" ht="12.75">
      <c r="A15" t="s">
        <v>622</v>
      </c>
      <c r="E15">
        <v>15</v>
      </c>
      <c r="F15" t="s">
        <v>105</v>
      </c>
      <c r="G15" t="s">
        <v>118</v>
      </c>
    </row>
    <row r="16" spans="1:7" ht="12.75">
      <c r="A16" t="s">
        <v>382</v>
      </c>
      <c r="E16">
        <v>16</v>
      </c>
      <c r="F16" t="s">
        <v>106</v>
      </c>
      <c r="G16" t="s">
        <v>118</v>
      </c>
    </row>
    <row r="17" spans="1:7" ht="12.75">
      <c r="A17" t="s">
        <v>140</v>
      </c>
      <c r="E17">
        <v>17</v>
      </c>
      <c r="F17" t="s">
        <v>107</v>
      </c>
      <c r="G17" t="s">
        <v>118</v>
      </c>
    </row>
    <row r="18" spans="1:7" ht="12.75">
      <c r="A18" t="s">
        <v>634</v>
      </c>
      <c r="E18">
        <v>18</v>
      </c>
      <c r="F18" t="s">
        <v>108</v>
      </c>
      <c r="G18" t="s">
        <v>118</v>
      </c>
    </row>
    <row r="19" spans="1:7" ht="12.75">
      <c r="A19" t="s">
        <v>96</v>
      </c>
      <c r="E19">
        <v>19</v>
      </c>
      <c r="F19" t="s">
        <v>109</v>
      </c>
      <c r="G19" t="s">
        <v>118</v>
      </c>
    </row>
    <row r="20" spans="1:7" ht="12.75">
      <c r="A20" t="s">
        <v>624</v>
      </c>
      <c r="E20">
        <v>20</v>
      </c>
      <c r="F20" t="s">
        <v>110</v>
      </c>
      <c r="G20" t="s">
        <v>118</v>
      </c>
    </row>
    <row r="21" spans="1:7" ht="12.75">
      <c r="A21" t="s">
        <v>635</v>
      </c>
      <c r="E21">
        <v>21</v>
      </c>
      <c r="F21" t="s">
        <v>111</v>
      </c>
      <c r="G21" t="s">
        <v>118</v>
      </c>
    </row>
    <row r="22" spans="1:7" ht="12.75">
      <c r="A22" t="s">
        <v>621</v>
      </c>
      <c r="E22">
        <v>22</v>
      </c>
      <c r="F22" t="s">
        <v>112</v>
      </c>
      <c r="G22" t="s">
        <v>118</v>
      </c>
    </row>
    <row r="23" spans="1:7" ht="12.75">
      <c r="A23" t="s">
        <v>630</v>
      </c>
      <c r="E23">
        <v>23</v>
      </c>
      <c r="F23" t="s">
        <v>113</v>
      </c>
      <c r="G23" t="s">
        <v>118</v>
      </c>
    </row>
    <row r="24" spans="1:7" ht="12.75">
      <c r="A24" t="s">
        <v>625</v>
      </c>
      <c r="E24">
        <v>0</v>
      </c>
      <c r="F24" t="s">
        <v>120</v>
      </c>
      <c r="G24" t="s">
        <v>120</v>
      </c>
    </row>
    <row r="25" ht="12.75">
      <c r="A25" t="s">
        <v>383</v>
      </c>
    </row>
    <row r="26" ht="12.75">
      <c r="A26" t="s">
        <v>629</v>
      </c>
    </row>
    <row r="27" ht="12.75">
      <c r="A27" t="s">
        <v>619</v>
      </c>
    </row>
    <row r="28" ht="12.75">
      <c r="A28" t="s">
        <v>631</v>
      </c>
    </row>
    <row r="29" ht="12.75">
      <c r="A29" t="s">
        <v>569</v>
      </c>
    </row>
    <row r="30" ht="12.75">
      <c r="A30" t="s">
        <v>628</v>
      </c>
    </row>
    <row r="31" ht="12.75">
      <c r="A31" t="s">
        <v>620</v>
      </c>
    </row>
    <row r="32" ht="12.75">
      <c r="A32" t="s">
        <v>143</v>
      </c>
    </row>
    <row r="33" ht="12.75">
      <c r="A33" t="s">
        <v>144</v>
      </c>
    </row>
    <row r="34" ht="12.75">
      <c r="A34" t="s">
        <v>384</v>
      </c>
    </row>
    <row r="35" ht="12.75">
      <c r="A35" t="s">
        <v>145</v>
      </c>
    </row>
    <row r="36" ht="12.75">
      <c r="A36" t="s">
        <v>636</v>
      </c>
    </row>
    <row r="37" ht="12.75">
      <c r="A37" t="s">
        <v>637</v>
      </c>
    </row>
  </sheetData>
  <sheetProtection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4"/>
  <sheetViews>
    <sheetView zoomScalePageLayoutView="0" workbookViewId="0" topLeftCell="A45">
      <selection activeCell="B58" sqref="B58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126</v>
      </c>
      <c r="B3" s="6" t="s">
        <v>2</v>
      </c>
      <c r="C3" s="6" t="s">
        <v>123</v>
      </c>
    </row>
    <row r="4" spans="1:3" ht="12.75">
      <c r="A4" s="11"/>
      <c r="B4" s="11">
        <v>0</v>
      </c>
      <c r="C4" s="12" t="s">
        <v>179</v>
      </c>
    </row>
    <row r="5" spans="1:3" ht="12.75">
      <c r="A5" s="24">
        <v>100000</v>
      </c>
      <c r="B5" t="s">
        <v>128</v>
      </c>
      <c r="C5" t="s">
        <v>180</v>
      </c>
    </row>
    <row r="6" spans="1:3" ht="12.75">
      <c r="A6" s="24">
        <v>110000</v>
      </c>
      <c r="B6" t="s">
        <v>129</v>
      </c>
      <c r="C6" t="s">
        <v>181</v>
      </c>
    </row>
    <row r="7" spans="1:3" ht="12.75">
      <c r="A7" s="7">
        <v>111000</v>
      </c>
      <c r="B7" t="s">
        <v>130</v>
      </c>
      <c r="C7" t="s">
        <v>182</v>
      </c>
    </row>
    <row r="8" spans="1:3" ht="12.75">
      <c r="A8" s="7">
        <v>111100</v>
      </c>
      <c r="B8" t="s">
        <v>131</v>
      </c>
      <c r="C8" t="s">
        <v>183</v>
      </c>
    </row>
    <row r="9" spans="1:3" ht="12.75">
      <c r="A9" s="7">
        <v>111110</v>
      </c>
      <c r="B9" t="s">
        <v>385</v>
      </c>
      <c r="C9" t="s">
        <v>386</v>
      </c>
    </row>
    <row r="10" spans="1:3" ht="12.75">
      <c r="A10" s="7">
        <v>111120</v>
      </c>
      <c r="B10" t="s">
        <v>387</v>
      </c>
      <c r="C10" t="s">
        <v>388</v>
      </c>
    </row>
    <row r="11" spans="1:3" ht="12.75">
      <c r="A11" s="7">
        <v>111200</v>
      </c>
      <c r="B11" t="s">
        <v>132</v>
      </c>
      <c r="C11" t="s">
        <v>184</v>
      </c>
    </row>
    <row r="12" spans="1:3" ht="12.75">
      <c r="A12" s="7">
        <v>111210</v>
      </c>
      <c r="B12" t="s">
        <v>389</v>
      </c>
      <c r="C12" t="s">
        <v>390</v>
      </c>
    </row>
    <row r="13" spans="1:3" ht="12.75">
      <c r="A13" s="7">
        <v>111220</v>
      </c>
      <c r="B13" t="s">
        <v>391</v>
      </c>
      <c r="C13" t="s">
        <v>392</v>
      </c>
    </row>
    <row r="14" spans="1:3" ht="12.75">
      <c r="A14" s="7">
        <v>111300</v>
      </c>
      <c r="B14" t="s">
        <v>263</v>
      </c>
      <c r="C14" t="s">
        <v>264</v>
      </c>
    </row>
    <row r="15" spans="1:3" ht="12.75">
      <c r="A15" s="7">
        <v>111310</v>
      </c>
      <c r="B15" t="s">
        <v>393</v>
      </c>
      <c r="C15" t="s">
        <v>394</v>
      </c>
    </row>
    <row r="16" spans="1:3" ht="12.75">
      <c r="A16" s="7">
        <v>111320</v>
      </c>
      <c r="B16" t="s">
        <v>395</v>
      </c>
      <c r="C16" t="s">
        <v>396</v>
      </c>
    </row>
    <row r="17" spans="1:3" ht="12.75">
      <c r="A17" s="7">
        <v>112000</v>
      </c>
      <c r="B17" t="s">
        <v>185</v>
      </c>
      <c r="C17" t="s">
        <v>186</v>
      </c>
    </row>
    <row r="18" spans="1:3" ht="12.75">
      <c r="A18" s="7">
        <v>112100</v>
      </c>
      <c r="B18" t="s">
        <v>187</v>
      </c>
      <c r="C18" t="s">
        <v>265</v>
      </c>
    </row>
    <row r="19" spans="1:3" ht="12.75">
      <c r="A19" s="7">
        <v>112110</v>
      </c>
      <c r="B19" t="s">
        <v>397</v>
      </c>
      <c r="C19" t="s">
        <v>398</v>
      </c>
    </row>
    <row r="20" spans="1:3" ht="12.75">
      <c r="A20" s="7">
        <v>112120</v>
      </c>
      <c r="B20" t="s">
        <v>399</v>
      </c>
      <c r="C20" t="s">
        <v>400</v>
      </c>
    </row>
    <row r="21" spans="1:3" ht="12.75">
      <c r="A21" s="7">
        <v>112200</v>
      </c>
      <c r="B21" t="s">
        <v>188</v>
      </c>
      <c r="C21" t="s">
        <v>266</v>
      </c>
    </row>
    <row r="22" spans="1:3" ht="12.75">
      <c r="A22" s="7">
        <v>112210</v>
      </c>
      <c r="B22" t="s">
        <v>403</v>
      </c>
      <c r="C22" t="s">
        <v>401</v>
      </c>
    </row>
    <row r="23" spans="1:3" ht="12.75">
      <c r="A23" s="7">
        <v>112220</v>
      </c>
      <c r="B23" t="s">
        <v>402</v>
      </c>
      <c r="C23" t="s">
        <v>404</v>
      </c>
    </row>
    <row r="24" spans="1:3" ht="12.75">
      <c r="A24" s="7">
        <v>112300</v>
      </c>
      <c r="B24" t="s">
        <v>570</v>
      </c>
      <c r="C24" t="s">
        <v>571</v>
      </c>
    </row>
    <row r="25" spans="1:3" ht="12.75">
      <c r="A25" s="7">
        <v>112310</v>
      </c>
      <c r="B25" t="s">
        <v>572</v>
      </c>
      <c r="C25" t="s">
        <v>573</v>
      </c>
    </row>
    <row r="26" spans="1:3" ht="12.75">
      <c r="A26" s="7">
        <v>112320</v>
      </c>
      <c r="B26" t="s">
        <v>574</v>
      </c>
      <c r="C26" t="s">
        <v>575</v>
      </c>
    </row>
    <row r="27" spans="1:3" ht="12.75">
      <c r="A27" s="7">
        <v>112400</v>
      </c>
      <c r="B27" t="s">
        <v>576</v>
      </c>
      <c r="C27" t="s">
        <v>577</v>
      </c>
    </row>
    <row r="28" spans="1:3" ht="12.75">
      <c r="A28" s="7">
        <v>112410</v>
      </c>
      <c r="B28" t="s">
        <v>578</v>
      </c>
      <c r="C28" t="s">
        <v>579</v>
      </c>
    </row>
    <row r="29" spans="1:3" ht="12.75">
      <c r="A29" s="7">
        <v>112420</v>
      </c>
      <c r="B29" t="s">
        <v>580</v>
      </c>
      <c r="C29" t="s">
        <v>581</v>
      </c>
    </row>
    <row r="30" spans="1:3" ht="12.75">
      <c r="A30" s="7">
        <v>112900</v>
      </c>
      <c r="B30" t="s">
        <v>267</v>
      </c>
      <c r="C30" t="s">
        <v>189</v>
      </c>
    </row>
    <row r="31" spans="1:3" ht="12.75">
      <c r="A31" s="7">
        <v>112910</v>
      </c>
      <c r="B31" t="s">
        <v>405</v>
      </c>
      <c r="C31" t="s">
        <v>406</v>
      </c>
    </row>
    <row r="32" spans="1:3" ht="12.75">
      <c r="A32" s="7">
        <v>112920</v>
      </c>
      <c r="B32" t="s">
        <v>407</v>
      </c>
      <c r="C32" t="s">
        <v>408</v>
      </c>
    </row>
    <row r="33" spans="1:3" ht="12.75">
      <c r="A33" s="24">
        <v>120000</v>
      </c>
      <c r="B33" t="s">
        <v>152</v>
      </c>
      <c r="C33" t="s">
        <v>190</v>
      </c>
    </row>
    <row r="34" spans="1:3" ht="12.75">
      <c r="A34" s="7">
        <v>121000</v>
      </c>
      <c r="B34" t="s">
        <v>153</v>
      </c>
      <c r="C34" t="s">
        <v>191</v>
      </c>
    </row>
    <row r="35" spans="1:3" ht="12.75">
      <c r="A35" s="7">
        <v>122000</v>
      </c>
      <c r="B35" t="s">
        <v>192</v>
      </c>
      <c r="C35" t="s">
        <v>409</v>
      </c>
    </row>
    <row r="36" spans="1:3" ht="12.75">
      <c r="A36" s="7">
        <v>122100</v>
      </c>
      <c r="B36" t="s">
        <v>193</v>
      </c>
      <c r="C36" t="s">
        <v>410</v>
      </c>
    </row>
    <row r="37" spans="1:3" ht="12.75">
      <c r="A37" s="7">
        <v>122200</v>
      </c>
      <c r="B37" t="s">
        <v>194</v>
      </c>
      <c r="C37" t="s">
        <v>411</v>
      </c>
    </row>
    <row r="38" spans="1:3" ht="12.75">
      <c r="A38" s="7">
        <v>122300</v>
      </c>
      <c r="B38" t="s">
        <v>195</v>
      </c>
      <c r="C38" t="s">
        <v>412</v>
      </c>
    </row>
    <row r="39" spans="1:3" ht="12.75">
      <c r="A39" s="7">
        <v>122400</v>
      </c>
      <c r="B39" t="s">
        <v>268</v>
      </c>
      <c r="C39" t="s">
        <v>413</v>
      </c>
    </row>
    <row r="40" spans="1:3" ht="12.75">
      <c r="A40" s="7">
        <v>123000</v>
      </c>
      <c r="B40" t="s">
        <v>196</v>
      </c>
      <c r="C40" t="s">
        <v>414</v>
      </c>
    </row>
    <row r="41" spans="1:3" ht="12.75">
      <c r="A41" s="7">
        <v>124000</v>
      </c>
      <c r="B41" t="s">
        <v>269</v>
      </c>
      <c r="C41" t="s">
        <v>197</v>
      </c>
    </row>
    <row r="42" spans="1:3" ht="12.75">
      <c r="A42" s="7">
        <v>200000</v>
      </c>
      <c r="B42" t="s">
        <v>415</v>
      </c>
      <c r="C42" t="s">
        <v>416</v>
      </c>
    </row>
    <row r="43" spans="1:3" ht="12.75">
      <c r="A43" s="7">
        <v>210000</v>
      </c>
      <c r="B43" t="s">
        <v>198</v>
      </c>
      <c r="C43" t="s">
        <v>417</v>
      </c>
    </row>
    <row r="44" spans="1:3" ht="12.75">
      <c r="A44" s="7">
        <v>211000</v>
      </c>
      <c r="B44" t="s">
        <v>566</v>
      </c>
      <c r="C44" t="s">
        <v>567</v>
      </c>
    </row>
    <row r="45" spans="1:3" ht="12.75">
      <c r="A45" s="7">
        <v>211100</v>
      </c>
      <c r="B45" t="s">
        <v>418</v>
      </c>
      <c r="C45" t="s">
        <v>419</v>
      </c>
    </row>
    <row r="46" spans="1:3" ht="12.75">
      <c r="A46" s="7">
        <v>211110</v>
      </c>
      <c r="B46" t="s">
        <v>420</v>
      </c>
      <c r="C46" t="s">
        <v>421</v>
      </c>
    </row>
    <row r="47" spans="1:3" ht="12.75">
      <c r="A47" s="7">
        <v>211111</v>
      </c>
      <c r="B47" t="s">
        <v>422</v>
      </c>
      <c r="C47" t="s">
        <v>423</v>
      </c>
    </row>
    <row r="48" spans="1:3" ht="12.75">
      <c r="A48" s="7">
        <v>211113</v>
      </c>
      <c r="B48" t="s">
        <v>564</v>
      </c>
      <c r="C48" t="s">
        <v>425</v>
      </c>
    </row>
    <row r="49" spans="1:3" ht="12.75">
      <c r="A49" s="7">
        <v>211115</v>
      </c>
      <c r="B49" t="s">
        <v>565</v>
      </c>
      <c r="C49" t="s">
        <v>424</v>
      </c>
    </row>
    <row r="50" spans="1:3" ht="12.75">
      <c r="A50" s="7">
        <v>211117</v>
      </c>
      <c r="B50" t="s">
        <v>426</v>
      </c>
      <c r="C50" t="s">
        <v>427</v>
      </c>
    </row>
    <row r="51" spans="1:3" ht="12.75">
      <c r="A51" s="7">
        <v>211119</v>
      </c>
      <c r="B51" t="s">
        <v>428</v>
      </c>
      <c r="C51" t="s">
        <v>199</v>
      </c>
    </row>
    <row r="52" spans="1:3" ht="12.75">
      <c r="A52" s="7">
        <v>211130</v>
      </c>
      <c r="B52" t="s">
        <v>582</v>
      </c>
      <c r="C52" t="s">
        <v>429</v>
      </c>
    </row>
    <row r="53" spans="1:3" ht="12.75">
      <c r="A53" s="25">
        <v>211130.1</v>
      </c>
      <c r="B53" t="s">
        <v>583</v>
      </c>
      <c r="C53" t="s">
        <v>430</v>
      </c>
    </row>
    <row r="54" spans="1:3" ht="12.75">
      <c r="A54" s="25">
        <v>211130.2</v>
      </c>
      <c r="B54" t="s">
        <v>584</v>
      </c>
      <c r="C54" t="s">
        <v>431</v>
      </c>
    </row>
    <row r="55" spans="1:3" ht="12.75">
      <c r="A55" s="7">
        <v>211150</v>
      </c>
      <c r="B55" t="s">
        <v>433</v>
      </c>
      <c r="C55" t="s">
        <v>432</v>
      </c>
    </row>
    <row r="56" spans="1:3" ht="12.75">
      <c r="A56" s="25">
        <v>211150.1</v>
      </c>
      <c r="B56" t="s">
        <v>434</v>
      </c>
      <c r="C56" t="s">
        <v>435</v>
      </c>
    </row>
    <row r="57" spans="1:3" ht="12.75">
      <c r="A57" s="25">
        <v>211150.2</v>
      </c>
      <c r="B57" t="s">
        <v>436</v>
      </c>
      <c r="C57" t="s">
        <v>437</v>
      </c>
    </row>
    <row r="58" spans="1:3" ht="12.75">
      <c r="A58" s="7">
        <v>211500</v>
      </c>
      <c r="B58" t="s">
        <v>438</v>
      </c>
      <c r="C58" t="s">
        <v>439</v>
      </c>
    </row>
    <row r="59" spans="1:3" ht="12.75">
      <c r="A59" s="24">
        <v>211510</v>
      </c>
      <c r="B59" t="s">
        <v>440</v>
      </c>
      <c r="C59" t="s">
        <v>441</v>
      </c>
    </row>
    <row r="60" spans="1:3" ht="12.75">
      <c r="A60" s="24">
        <v>211511</v>
      </c>
      <c r="B60" t="s">
        <v>442</v>
      </c>
      <c r="C60" t="s">
        <v>443</v>
      </c>
    </row>
    <row r="61" spans="1:3" ht="12.75">
      <c r="A61" s="7">
        <v>211513</v>
      </c>
      <c r="B61" t="s">
        <v>444</v>
      </c>
      <c r="C61" t="s">
        <v>445</v>
      </c>
    </row>
    <row r="62" spans="1:3" ht="12.75">
      <c r="A62" s="7">
        <v>211515</v>
      </c>
      <c r="B62" t="s">
        <v>446</v>
      </c>
      <c r="C62" t="s">
        <v>447</v>
      </c>
    </row>
    <row r="63" spans="1:3" ht="12.75">
      <c r="A63" s="7">
        <v>211517</v>
      </c>
      <c r="B63" t="s">
        <v>448</v>
      </c>
      <c r="C63" t="s">
        <v>449</v>
      </c>
    </row>
    <row r="64" spans="1:3" ht="12.75">
      <c r="A64" s="7">
        <v>211519</v>
      </c>
      <c r="B64" t="s">
        <v>450</v>
      </c>
      <c r="C64" t="s">
        <v>451</v>
      </c>
    </row>
    <row r="65" spans="1:3" ht="12.75">
      <c r="A65" s="7">
        <v>211540</v>
      </c>
      <c r="B65" t="s">
        <v>452</v>
      </c>
      <c r="C65" t="s">
        <v>453</v>
      </c>
    </row>
    <row r="66" spans="1:3" ht="12.75">
      <c r="A66" s="7">
        <v>211570</v>
      </c>
      <c r="B66" t="s">
        <v>454</v>
      </c>
      <c r="C66" t="s">
        <v>455</v>
      </c>
    </row>
    <row r="67" spans="1:3" ht="12.75">
      <c r="A67" s="7">
        <v>212000</v>
      </c>
      <c r="B67" t="s">
        <v>456</v>
      </c>
      <c r="C67" t="s">
        <v>457</v>
      </c>
    </row>
    <row r="68" spans="1:3" ht="12.75">
      <c r="A68" s="7">
        <v>212100</v>
      </c>
      <c r="B68" t="s">
        <v>458</v>
      </c>
      <c r="C68" t="s">
        <v>459</v>
      </c>
    </row>
    <row r="69" spans="1:3" ht="12.75">
      <c r="A69" s="7">
        <v>212110</v>
      </c>
      <c r="B69" t="s">
        <v>568</v>
      </c>
      <c r="C69" t="s">
        <v>460</v>
      </c>
    </row>
    <row r="70" spans="1:3" ht="12.75">
      <c r="A70" s="7">
        <v>212111</v>
      </c>
      <c r="B70" t="s">
        <v>461</v>
      </c>
      <c r="C70" t="s">
        <v>462</v>
      </c>
    </row>
    <row r="71" spans="1:3" ht="12.75">
      <c r="A71" s="7">
        <v>212114</v>
      </c>
      <c r="B71" t="s">
        <v>463</v>
      </c>
      <c r="C71" t="s">
        <v>464</v>
      </c>
    </row>
    <row r="72" spans="1:3" ht="12.75">
      <c r="A72" s="7">
        <v>212117</v>
      </c>
      <c r="B72" t="s">
        <v>465</v>
      </c>
      <c r="C72" t="s">
        <v>466</v>
      </c>
    </row>
    <row r="73" spans="1:3" ht="12.75">
      <c r="A73" s="24">
        <v>212510</v>
      </c>
      <c r="B73" t="s">
        <v>467</v>
      </c>
      <c r="C73" t="s">
        <v>468</v>
      </c>
    </row>
    <row r="74" spans="1:3" ht="12.75">
      <c r="A74" s="24">
        <v>212511</v>
      </c>
      <c r="B74" t="s">
        <v>469</v>
      </c>
      <c r="C74" t="s">
        <v>470</v>
      </c>
    </row>
    <row r="75" spans="1:3" ht="12.75">
      <c r="A75" s="25">
        <v>212511.1</v>
      </c>
      <c r="B75" t="s">
        <v>471</v>
      </c>
      <c r="C75" t="s">
        <v>473</v>
      </c>
    </row>
    <row r="76" spans="1:3" ht="12.75">
      <c r="A76" s="25">
        <v>212511.2</v>
      </c>
      <c r="B76" t="s">
        <v>472</v>
      </c>
      <c r="C76" t="s">
        <v>474</v>
      </c>
    </row>
    <row r="77" spans="1:3" ht="12.75">
      <c r="A77" s="7">
        <v>212515</v>
      </c>
      <c r="B77" t="s">
        <v>475</v>
      </c>
      <c r="C77" t="s">
        <v>476</v>
      </c>
    </row>
    <row r="78" spans="1:3" ht="12.75">
      <c r="A78" s="25">
        <v>212515.1</v>
      </c>
      <c r="B78" t="s">
        <v>477</v>
      </c>
      <c r="C78" t="s">
        <v>479</v>
      </c>
    </row>
    <row r="79" spans="1:3" ht="12.75">
      <c r="A79" s="25">
        <v>212515.2</v>
      </c>
      <c r="B79" t="s">
        <v>478</v>
      </c>
      <c r="C79" t="s">
        <v>480</v>
      </c>
    </row>
    <row r="80" spans="1:3" ht="12.75">
      <c r="A80" s="7">
        <v>212200</v>
      </c>
      <c r="B80" t="s">
        <v>481</v>
      </c>
      <c r="C80" t="s">
        <v>125</v>
      </c>
    </row>
    <row r="81" spans="1:3" ht="12.75">
      <c r="A81" s="7">
        <v>212210</v>
      </c>
      <c r="B81" t="s">
        <v>482</v>
      </c>
      <c r="C81" t="s">
        <v>483</v>
      </c>
    </row>
    <row r="82" spans="1:3" ht="12.75">
      <c r="A82" s="7">
        <v>212211</v>
      </c>
      <c r="B82" t="s">
        <v>484</v>
      </c>
      <c r="C82" t="s">
        <v>485</v>
      </c>
    </row>
    <row r="83" spans="1:3" ht="12.75">
      <c r="A83" s="7">
        <v>212214</v>
      </c>
      <c r="B83" t="s">
        <v>486</v>
      </c>
      <c r="C83" t="s">
        <v>487</v>
      </c>
    </row>
    <row r="84" spans="1:3" ht="12.75">
      <c r="A84" s="7">
        <v>212217</v>
      </c>
      <c r="B84" t="s">
        <v>488</v>
      </c>
      <c r="C84" t="s">
        <v>489</v>
      </c>
    </row>
    <row r="85" spans="1:3" ht="12.75">
      <c r="A85" s="7">
        <v>212240</v>
      </c>
      <c r="B85" t="s">
        <v>490</v>
      </c>
      <c r="C85" t="s">
        <v>491</v>
      </c>
    </row>
    <row r="86" spans="1:3" ht="12.75">
      <c r="A86" s="7">
        <v>212270</v>
      </c>
      <c r="B86" t="s">
        <v>492</v>
      </c>
      <c r="C86" t="s">
        <v>493</v>
      </c>
    </row>
    <row r="87" spans="1:3" ht="12.75">
      <c r="A87" s="7">
        <v>220000</v>
      </c>
      <c r="B87" t="s">
        <v>200</v>
      </c>
      <c r="C87" t="s">
        <v>124</v>
      </c>
    </row>
    <row r="88" spans="1:3" ht="12.75">
      <c r="A88" s="7">
        <v>221000</v>
      </c>
      <c r="B88" t="s">
        <v>201</v>
      </c>
      <c r="C88" t="s">
        <v>202</v>
      </c>
    </row>
    <row r="89" spans="1:3" ht="12.75">
      <c r="A89" s="7">
        <v>221100</v>
      </c>
      <c r="B89" t="s">
        <v>209</v>
      </c>
      <c r="C89" t="s">
        <v>494</v>
      </c>
    </row>
    <row r="90" spans="1:3" ht="12.75">
      <c r="A90" s="26">
        <v>221100.1</v>
      </c>
      <c r="B90" t="s">
        <v>495</v>
      </c>
      <c r="C90" t="s">
        <v>496</v>
      </c>
    </row>
    <row r="91" spans="1:3" ht="12.75">
      <c r="A91" s="26">
        <v>221100.2</v>
      </c>
      <c r="B91" t="s">
        <v>497</v>
      </c>
      <c r="C91" t="s">
        <v>498</v>
      </c>
    </row>
    <row r="92" spans="1:3" ht="12.75">
      <c r="A92" s="7">
        <v>221200</v>
      </c>
      <c r="B92" t="s">
        <v>208</v>
      </c>
      <c r="C92" t="s">
        <v>499</v>
      </c>
    </row>
    <row r="93" spans="1:3" ht="12.75">
      <c r="A93" s="25">
        <v>221200.1</v>
      </c>
      <c r="B93" t="s">
        <v>500</v>
      </c>
      <c r="C93" t="s">
        <v>501</v>
      </c>
    </row>
    <row r="94" spans="1:3" ht="12.75">
      <c r="A94" s="25">
        <v>221200.2</v>
      </c>
      <c r="B94" t="s">
        <v>502</v>
      </c>
      <c r="C94" t="s">
        <v>503</v>
      </c>
    </row>
    <row r="95" spans="1:3" ht="12.75">
      <c r="A95" s="7">
        <v>221300</v>
      </c>
      <c r="B95" t="s">
        <v>270</v>
      </c>
      <c r="C95" t="s">
        <v>504</v>
      </c>
    </row>
    <row r="96" spans="1:3" ht="12.75">
      <c r="A96" s="25">
        <v>221300.1</v>
      </c>
      <c r="B96" t="s">
        <v>505</v>
      </c>
      <c r="C96" t="s">
        <v>507</v>
      </c>
    </row>
    <row r="97" spans="1:3" ht="12.75">
      <c r="A97" s="25">
        <v>221300.2</v>
      </c>
      <c r="B97" t="s">
        <v>506</v>
      </c>
      <c r="C97" t="s">
        <v>508</v>
      </c>
    </row>
    <row r="98" spans="1:3" ht="12.75">
      <c r="A98" s="7">
        <v>221400</v>
      </c>
      <c r="B98" t="s">
        <v>585</v>
      </c>
      <c r="C98" t="s">
        <v>586</v>
      </c>
    </row>
    <row r="99" spans="1:3" ht="12.75">
      <c r="A99" s="25">
        <v>221400.1</v>
      </c>
      <c r="B99" t="s">
        <v>587</v>
      </c>
      <c r="C99" t="s">
        <v>588</v>
      </c>
    </row>
    <row r="100" spans="1:3" ht="12.75">
      <c r="A100" s="25">
        <v>221400.2</v>
      </c>
      <c r="B100" t="s">
        <v>589</v>
      </c>
      <c r="C100" t="s">
        <v>590</v>
      </c>
    </row>
    <row r="101" spans="1:3" ht="12.75">
      <c r="A101" s="7">
        <v>221500</v>
      </c>
      <c r="B101" t="s">
        <v>591</v>
      </c>
      <c r="C101" t="s">
        <v>592</v>
      </c>
    </row>
    <row r="102" spans="1:3" ht="12.75">
      <c r="A102" s="25">
        <v>221500.1</v>
      </c>
      <c r="B102" t="s">
        <v>593</v>
      </c>
      <c r="C102" t="s">
        <v>594</v>
      </c>
    </row>
    <row r="103" spans="1:3" ht="12.75">
      <c r="A103" s="25">
        <v>221500.2</v>
      </c>
      <c r="B103" t="s">
        <v>595</v>
      </c>
      <c r="C103" t="s">
        <v>596</v>
      </c>
    </row>
    <row r="104" spans="1:3" ht="12.75">
      <c r="A104" s="7">
        <v>221600</v>
      </c>
      <c r="B104" t="s">
        <v>597</v>
      </c>
      <c r="C104" t="s">
        <v>598</v>
      </c>
    </row>
    <row r="105" spans="1:3" ht="12.75">
      <c r="A105" s="7">
        <v>221700</v>
      </c>
      <c r="B105" t="s">
        <v>210</v>
      </c>
      <c r="C105" t="s">
        <v>220</v>
      </c>
    </row>
    <row r="106" spans="1:3" ht="12.75">
      <c r="A106" s="25">
        <v>221700.1</v>
      </c>
      <c r="B106" t="s">
        <v>509</v>
      </c>
      <c r="C106" t="s">
        <v>511</v>
      </c>
    </row>
    <row r="107" spans="1:3" ht="12.75">
      <c r="A107" s="25">
        <v>221700.2</v>
      </c>
      <c r="B107" t="s">
        <v>510</v>
      </c>
      <c r="C107" t="s">
        <v>512</v>
      </c>
    </row>
    <row r="108" spans="1:3" ht="12.75">
      <c r="A108" s="24">
        <v>221710</v>
      </c>
      <c r="B108" t="s">
        <v>211</v>
      </c>
      <c r="C108" t="s">
        <v>513</v>
      </c>
    </row>
    <row r="109" spans="1:3" ht="12.75">
      <c r="A109" s="25">
        <v>221710.1</v>
      </c>
      <c r="B109" t="s">
        <v>514</v>
      </c>
      <c r="C109" t="s">
        <v>515</v>
      </c>
    </row>
    <row r="110" spans="1:3" ht="12.75">
      <c r="A110" s="25">
        <v>221710.2</v>
      </c>
      <c r="B110" t="s">
        <v>516</v>
      </c>
      <c r="C110" t="s">
        <v>517</v>
      </c>
    </row>
    <row r="111" spans="1:3" ht="12.75">
      <c r="A111" s="7">
        <v>221720</v>
      </c>
      <c r="B111" t="s">
        <v>212</v>
      </c>
      <c r="C111" t="s">
        <v>213</v>
      </c>
    </row>
    <row r="112" spans="1:3" ht="12.75">
      <c r="A112" s="25">
        <v>221720.1</v>
      </c>
      <c r="B112" t="s">
        <v>518</v>
      </c>
      <c r="C112" t="s">
        <v>519</v>
      </c>
    </row>
    <row r="113" spans="1:3" ht="12.75">
      <c r="A113" s="25">
        <v>221720.2</v>
      </c>
      <c r="B113" t="s">
        <v>520</v>
      </c>
      <c r="C113" t="s">
        <v>521</v>
      </c>
    </row>
    <row r="114" spans="1:3" ht="12.75">
      <c r="A114" s="7">
        <v>221730</v>
      </c>
      <c r="B114" t="s">
        <v>214</v>
      </c>
      <c r="C114" t="s">
        <v>522</v>
      </c>
    </row>
    <row r="115" spans="1:3" ht="12.75">
      <c r="A115" s="25">
        <v>221730.1</v>
      </c>
      <c r="B115" t="s">
        <v>523</v>
      </c>
      <c r="C115" t="s">
        <v>524</v>
      </c>
    </row>
    <row r="116" spans="1:3" ht="12.75">
      <c r="A116" s="25">
        <v>221730.2</v>
      </c>
      <c r="B116" t="s">
        <v>525</v>
      </c>
      <c r="C116" t="s">
        <v>526</v>
      </c>
    </row>
    <row r="117" spans="1:3" ht="12.75">
      <c r="A117" s="7">
        <v>221740</v>
      </c>
      <c r="B117" t="s">
        <v>215</v>
      </c>
      <c r="C117" t="s">
        <v>216</v>
      </c>
    </row>
    <row r="118" spans="1:3" ht="12.75">
      <c r="A118" s="26">
        <v>221740.1</v>
      </c>
      <c r="B118" t="s">
        <v>527</v>
      </c>
      <c r="C118" t="s">
        <v>528</v>
      </c>
    </row>
    <row r="119" spans="1:3" ht="12.75">
      <c r="A119" s="25">
        <v>221740.2</v>
      </c>
      <c r="B119" t="s">
        <v>529</v>
      </c>
      <c r="C119" t="s">
        <v>530</v>
      </c>
    </row>
    <row r="120" spans="1:3" ht="12.75">
      <c r="A120" s="7">
        <v>221750</v>
      </c>
      <c r="B120" t="s">
        <v>217</v>
      </c>
      <c r="C120" t="s">
        <v>218</v>
      </c>
    </row>
    <row r="121" spans="1:3" ht="12.75">
      <c r="A121" s="25">
        <v>221750.1</v>
      </c>
      <c r="B121" t="s">
        <v>531</v>
      </c>
      <c r="C121" t="s">
        <v>532</v>
      </c>
    </row>
    <row r="122" spans="1:3" ht="12.75">
      <c r="A122" s="25">
        <v>221750.2</v>
      </c>
      <c r="B122" t="s">
        <v>533</v>
      </c>
      <c r="C122" t="s">
        <v>534</v>
      </c>
    </row>
    <row r="123" spans="1:3" ht="12.75">
      <c r="A123" s="7">
        <v>221760</v>
      </c>
      <c r="B123" t="s">
        <v>219</v>
      </c>
      <c r="C123" t="s">
        <v>535</v>
      </c>
    </row>
    <row r="124" spans="1:3" ht="12.75">
      <c r="A124" s="25">
        <v>221760.1</v>
      </c>
      <c r="B124" t="s">
        <v>536</v>
      </c>
      <c r="C124" t="s">
        <v>538</v>
      </c>
    </row>
    <row r="125" spans="1:3" ht="12.75">
      <c r="A125" s="25">
        <v>221760.2</v>
      </c>
      <c r="B125" t="s">
        <v>537</v>
      </c>
      <c r="C125" t="s">
        <v>539</v>
      </c>
    </row>
    <row r="126" spans="1:3" ht="12.75">
      <c r="A126" s="7">
        <v>221800</v>
      </c>
      <c r="B126" t="s">
        <v>599</v>
      </c>
      <c r="C126" t="s">
        <v>600</v>
      </c>
    </row>
    <row r="127" spans="1:3" ht="12.75">
      <c r="A127" s="25">
        <v>221800.1</v>
      </c>
      <c r="B127" t="s">
        <v>601</v>
      </c>
      <c r="C127" t="s">
        <v>602</v>
      </c>
    </row>
    <row r="128" spans="1:3" ht="12.75">
      <c r="A128" s="25">
        <v>221800.2</v>
      </c>
      <c r="B128" t="s">
        <v>603</v>
      </c>
      <c r="C128" t="s">
        <v>604</v>
      </c>
    </row>
    <row r="129" spans="1:3" ht="12.75">
      <c r="A129" s="7">
        <v>221900</v>
      </c>
      <c r="B129" t="s">
        <v>203</v>
      </c>
      <c r="C129" t="s">
        <v>204</v>
      </c>
    </row>
    <row r="130" spans="1:3" ht="12.75">
      <c r="A130" s="25">
        <v>221900.1</v>
      </c>
      <c r="B130" t="s">
        <v>540</v>
      </c>
      <c r="C130" t="s">
        <v>542</v>
      </c>
    </row>
    <row r="131" spans="1:3" ht="12.75">
      <c r="A131" s="25">
        <v>221900.2</v>
      </c>
      <c r="B131" t="s">
        <v>541</v>
      </c>
      <c r="C131" t="s">
        <v>543</v>
      </c>
    </row>
    <row r="132" spans="1:3" ht="12.75">
      <c r="A132" s="7">
        <v>221910</v>
      </c>
      <c r="B132" t="s">
        <v>205</v>
      </c>
      <c r="C132" t="s">
        <v>544</v>
      </c>
    </row>
    <row r="133" spans="1:3" ht="12.75">
      <c r="A133" s="7">
        <v>221920</v>
      </c>
      <c r="B133" t="s">
        <v>206</v>
      </c>
      <c r="C133" t="s">
        <v>207</v>
      </c>
    </row>
    <row r="134" spans="1:3" ht="12.75">
      <c r="A134" s="7">
        <v>222000</v>
      </c>
      <c r="B134" t="s">
        <v>221</v>
      </c>
      <c r="C134" t="s">
        <v>222</v>
      </c>
    </row>
    <row r="135" spans="1:3" ht="12.75">
      <c r="A135" s="25">
        <v>222000.1</v>
      </c>
      <c r="B135" t="s">
        <v>223</v>
      </c>
      <c r="C135" t="s">
        <v>224</v>
      </c>
    </row>
    <row r="136" spans="1:3" ht="12.75">
      <c r="A136" s="25">
        <v>222000.2</v>
      </c>
      <c r="B136" t="s">
        <v>225</v>
      </c>
      <c r="C136" t="s">
        <v>545</v>
      </c>
    </row>
    <row r="137" spans="1:3" ht="12.75">
      <c r="A137" s="7">
        <v>222200</v>
      </c>
      <c r="B137" t="s">
        <v>546</v>
      </c>
      <c r="C137" t="s">
        <v>547</v>
      </c>
    </row>
    <row r="138" spans="1:3" ht="12.75">
      <c r="A138" s="25">
        <v>222200.1</v>
      </c>
      <c r="B138" t="s">
        <v>548</v>
      </c>
      <c r="C138" t="s">
        <v>550</v>
      </c>
    </row>
    <row r="139" spans="1:3" ht="12.75">
      <c r="A139" s="25">
        <v>222200.2</v>
      </c>
      <c r="B139" t="s">
        <v>549</v>
      </c>
      <c r="C139" t="s">
        <v>551</v>
      </c>
    </row>
    <row r="140" spans="1:3" s="29" customFormat="1" ht="12.75">
      <c r="A140" s="28">
        <v>222210</v>
      </c>
      <c r="B140" s="29" t="s">
        <v>605</v>
      </c>
      <c r="C140" s="29" t="s">
        <v>606</v>
      </c>
    </row>
    <row r="141" spans="1:3" s="29" customFormat="1" ht="12.75">
      <c r="A141" s="30">
        <v>222210.1</v>
      </c>
      <c r="B141" s="29" t="s">
        <v>607</v>
      </c>
      <c r="C141" s="29" t="s">
        <v>608</v>
      </c>
    </row>
    <row r="142" spans="1:3" s="29" customFormat="1" ht="12.75">
      <c r="A142" s="30">
        <v>222210.2</v>
      </c>
      <c r="B142" s="29" t="s">
        <v>609</v>
      </c>
      <c r="C142" s="29" t="s">
        <v>610</v>
      </c>
    </row>
    <row r="143" spans="1:3" ht="12.75">
      <c r="A143" s="7">
        <v>222220</v>
      </c>
      <c r="B143" t="s">
        <v>250</v>
      </c>
      <c r="C143" t="s">
        <v>251</v>
      </c>
    </row>
    <row r="144" spans="1:3" ht="12.75">
      <c r="A144" s="25">
        <v>222220.1</v>
      </c>
      <c r="B144" t="s">
        <v>252</v>
      </c>
      <c r="C144" t="s">
        <v>253</v>
      </c>
    </row>
    <row r="145" spans="1:3" ht="12.75">
      <c r="A145" s="25">
        <v>222220.2</v>
      </c>
      <c r="B145" t="s">
        <v>254</v>
      </c>
      <c r="C145" t="s">
        <v>255</v>
      </c>
    </row>
    <row r="146" spans="1:3" ht="12.75">
      <c r="A146" s="7">
        <v>222223</v>
      </c>
      <c r="B146" t="s">
        <v>271</v>
      </c>
      <c r="C146" t="s">
        <v>552</v>
      </c>
    </row>
    <row r="147" spans="1:3" ht="12.75">
      <c r="A147" s="25">
        <v>222223.1</v>
      </c>
      <c r="B147" t="s">
        <v>272</v>
      </c>
      <c r="C147" t="s">
        <v>553</v>
      </c>
    </row>
    <row r="148" spans="1:3" ht="12.75">
      <c r="A148" s="25">
        <v>222223.2</v>
      </c>
      <c r="B148" t="s">
        <v>273</v>
      </c>
      <c r="C148" t="s">
        <v>554</v>
      </c>
    </row>
    <row r="149" spans="1:3" ht="12.75">
      <c r="A149" s="7">
        <v>222230</v>
      </c>
      <c r="B149" t="s">
        <v>226</v>
      </c>
      <c r="C149" t="s">
        <v>227</v>
      </c>
    </row>
    <row r="150" spans="1:3" ht="12.75">
      <c r="A150" s="25">
        <v>222230.1</v>
      </c>
      <c r="B150" t="s">
        <v>228</v>
      </c>
      <c r="C150" t="s">
        <v>229</v>
      </c>
    </row>
    <row r="151" spans="1:3" ht="12.75">
      <c r="A151" s="25">
        <v>222230.2</v>
      </c>
      <c r="B151" t="s">
        <v>230</v>
      </c>
      <c r="C151" t="s">
        <v>231</v>
      </c>
    </row>
    <row r="152" spans="1:3" ht="12.75">
      <c r="A152" s="7">
        <v>222231</v>
      </c>
      <c r="B152" t="s">
        <v>232</v>
      </c>
      <c r="C152" t="s">
        <v>233</v>
      </c>
    </row>
    <row r="153" spans="1:3" ht="12.75">
      <c r="A153" s="25">
        <v>222231.1</v>
      </c>
      <c r="B153" t="s">
        <v>234</v>
      </c>
      <c r="C153" t="s">
        <v>235</v>
      </c>
    </row>
    <row r="154" spans="1:3" ht="12.75">
      <c r="A154" s="25">
        <v>222210.2</v>
      </c>
      <c r="B154" t="s">
        <v>236</v>
      </c>
      <c r="C154" t="s">
        <v>237</v>
      </c>
    </row>
    <row r="155" spans="1:3" ht="12.75">
      <c r="A155" s="7">
        <v>222232</v>
      </c>
      <c r="B155" t="s">
        <v>238</v>
      </c>
      <c r="C155" t="s">
        <v>239</v>
      </c>
    </row>
    <row r="156" spans="1:3" ht="12.75">
      <c r="A156" s="25">
        <v>222232.1</v>
      </c>
      <c r="B156" t="s">
        <v>240</v>
      </c>
      <c r="C156" t="s">
        <v>241</v>
      </c>
    </row>
    <row r="157" spans="1:3" ht="12.75">
      <c r="A157" s="25">
        <v>222232.2</v>
      </c>
      <c r="B157" t="s">
        <v>242</v>
      </c>
      <c r="C157" t="s">
        <v>243</v>
      </c>
    </row>
    <row r="158" spans="1:3" ht="12.75">
      <c r="A158" s="7">
        <v>222235</v>
      </c>
      <c r="B158" t="s">
        <v>555</v>
      </c>
      <c r="C158" t="s">
        <v>556</v>
      </c>
    </row>
    <row r="159" spans="1:3" ht="12.75">
      <c r="A159" s="25">
        <v>222235.1</v>
      </c>
      <c r="B159" t="s">
        <v>557</v>
      </c>
      <c r="C159" t="s">
        <v>558</v>
      </c>
    </row>
    <row r="160" spans="1:3" ht="12.75">
      <c r="A160" s="25">
        <v>222235.2</v>
      </c>
      <c r="B160" t="s">
        <v>559</v>
      </c>
      <c r="C160" t="s">
        <v>560</v>
      </c>
    </row>
    <row r="161" spans="1:3" ht="12.75">
      <c r="A161" s="7">
        <v>222237</v>
      </c>
      <c r="B161" t="s">
        <v>244</v>
      </c>
      <c r="C161" t="s">
        <v>245</v>
      </c>
    </row>
    <row r="162" spans="1:3" ht="12.75">
      <c r="A162" s="25">
        <v>222237.1</v>
      </c>
      <c r="B162" t="s">
        <v>246</v>
      </c>
      <c r="C162" t="s">
        <v>247</v>
      </c>
    </row>
    <row r="163" spans="1:3" ht="12.75">
      <c r="A163" s="25">
        <v>222237.2</v>
      </c>
      <c r="B163" t="s">
        <v>248</v>
      </c>
      <c r="C163" t="s">
        <v>249</v>
      </c>
    </row>
    <row r="164" spans="1:3" s="29" customFormat="1" ht="12.75">
      <c r="A164" s="28">
        <v>222239</v>
      </c>
      <c r="B164" s="29" t="s">
        <v>611</v>
      </c>
      <c r="C164" s="29" t="s">
        <v>612</v>
      </c>
    </row>
    <row r="165" spans="1:3" s="29" customFormat="1" ht="12.75">
      <c r="A165" s="30">
        <v>222239.1</v>
      </c>
      <c r="B165" s="29" t="s">
        <v>613</v>
      </c>
      <c r="C165" s="29" t="s">
        <v>614</v>
      </c>
    </row>
    <row r="166" spans="1:3" s="29" customFormat="1" ht="12.75">
      <c r="A166" s="30">
        <v>222239.2</v>
      </c>
      <c r="B166" s="29" t="s">
        <v>615</v>
      </c>
      <c r="C166" s="29" t="s">
        <v>616</v>
      </c>
    </row>
    <row r="167" spans="1:3" ht="12.75">
      <c r="A167" s="7">
        <v>222300</v>
      </c>
      <c r="B167" t="s">
        <v>256</v>
      </c>
      <c r="C167" t="s">
        <v>561</v>
      </c>
    </row>
    <row r="168" spans="1:3" ht="12.75">
      <c r="A168" s="25">
        <v>222300.1</v>
      </c>
      <c r="B168" t="s">
        <v>257</v>
      </c>
      <c r="C168" t="s">
        <v>562</v>
      </c>
    </row>
    <row r="169" spans="1:3" ht="12.75">
      <c r="A169" s="25">
        <v>222300.2</v>
      </c>
      <c r="B169" t="s">
        <v>258</v>
      </c>
      <c r="C169" t="s">
        <v>563</v>
      </c>
    </row>
    <row r="170" spans="1:3" ht="12.75">
      <c r="A170" s="7">
        <v>300000</v>
      </c>
      <c r="B170" t="s">
        <v>259</v>
      </c>
      <c r="C170" t="s">
        <v>274</v>
      </c>
    </row>
    <row r="171" spans="1:3" ht="12.75">
      <c r="A171" s="7">
        <v>310000</v>
      </c>
      <c r="B171" t="s">
        <v>275</v>
      </c>
      <c r="C171" t="s">
        <v>276</v>
      </c>
    </row>
    <row r="172" spans="1:3" ht="12.75">
      <c r="A172" s="7">
        <v>311100</v>
      </c>
      <c r="B172" t="s">
        <v>277</v>
      </c>
      <c r="C172" t="s">
        <v>278</v>
      </c>
    </row>
    <row r="173" spans="1:3" ht="12.75">
      <c r="A173" s="7">
        <v>311200</v>
      </c>
      <c r="B173" t="s">
        <v>279</v>
      </c>
      <c r="C173" t="s">
        <v>280</v>
      </c>
    </row>
    <row r="174" spans="1:3" ht="12.75">
      <c r="A174" s="7">
        <v>311300</v>
      </c>
      <c r="B174" t="s">
        <v>281</v>
      </c>
      <c r="C174" t="s">
        <v>282</v>
      </c>
    </row>
    <row r="175" spans="1:3" ht="12.75">
      <c r="A175" s="7">
        <v>311400</v>
      </c>
      <c r="B175" t="s">
        <v>283</v>
      </c>
      <c r="C175" t="s">
        <v>284</v>
      </c>
    </row>
    <row r="176" spans="1:3" ht="12.75">
      <c r="A176" s="7">
        <v>311500</v>
      </c>
      <c r="B176" t="s">
        <v>285</v>
      </c>
      <c r="C176" t="s">
        <v>286</v>
      </c>
    </row>
    <row r="177" spans="1:3" ht="12.75">
      <c r="A177" s="7">
        <v>311600</v>
      </c>
      <c r="B177" t="s">
        <v>287</v>
      </c>
      <c r="C177" t="s">
        <v>288</v>
      </c>
    </row>
    <row r="178" spans="1:3" ht="12.75">
      <c r="A178" s="7">
        <v>320000</v>
      </c>
      <c r="B178" t="s">
        <v>289</v>
      </c>
      <c r="C178" t="s">
        <v>290</v>
      </c>
    </row>
    <row r="179" spans="1:3" ht="12.75">
      <c r="A179" s="7">
        <v>321000</v>
      </c>
      <c r="B179" t="s">
        <v>291</v>
      </c>
      <c r="C179" t="s">
        <v>292</v>
      </c>
    </row>
    <row r="180" spans="1:3" ht="12.75">
      <c r="A180" s="7">
        <v>321100</v>
      </c>
      <c r="B180" t="s">
        <v>293</v>
      </c>
      <c r="C180" t="s">
        <v>294</v>
      </c>
    </row>
    <row r="181" spans="1:3" ht="12.75">
      <c r="A181" s="7">
        <v>321150</v>
      </c>
      <c r="B181" t="s">
        <v>295</v>
      </c>
      <c r="C181" t="s">
        <v>296</v>
      </c>
    </row>
    <row r="182" spans="1:3" ht="12.75">
      <c r="A182" s="7">
        <v>321200</v>
      </c>
      <c r="B182" t="s">
        <v>297</v>
      </c>
      <c r="C182" t="s">
        <v>298</v>
      </c>
    </row>
    <row r="183" spans="1:3" ht="12.75">
      <c r="A183" s="7">
        <v>321250</v>
      </c>
      <c r="B183" t="s">
        <v>299</v>
      </c>
      <c r="C183" t="s">
        <v>300</v>
      </c>
    </row>
    <row r="184" spans="1:3" ht="12.75">
      <c r="A184" s="7">
        <v>321300</v>
      </c>
      <c r="B184" t="s">
        <v>301</v>
      </c>
      <c r="C184" t="s">
        <v>302</v>
      </c>
    </row>
    <row r="185" spans="1:3" ht="12.75">
      <c r="A185" s="7">
        <v>321350</v>
      </c>
      <c r="B185" t="s">
        <v>303</v>
      </c>
      <c r="C185" t="s">
        <v>304</v>
      </c>
    </row>
    <row r="186" spans="1:3" ht="12.75">
      <c r="A186" s="7">
        <v>321400</v>
      </c>
      <c r="B186" t="s">
        <v>305</v>
      </c>
      <c r="C186" t="s">
        <v>306</v>
      </c>
    </row>
    <row r="187" spans="1:3" ht="12.75">
      <c r="A187" s="7">
        <v>321450</v>
      </c>
      <c r="B187" t="s">
        <v>307</v>
      </c>
      <c r="C187" t="s">
        <v>308</v>
      </c>
    </row>
    <row r="188" spans="1:3" ht="12.75">
      <c r="A188" s="7">
        <v>321500</v>
      </c>
      <c r="B188" t="s">
        <v>309</v>
      </c>
      <c r="C188" t="s">
        <v>310</v>
      </c>
    </row>
    <row r="189" spans="1:3" ht="12.75">
      <c r="A189" s="7">
        <v>321550</v>
      </c>
      <c r="B189" t="s">
        <v>311</v>
      </c>
      <c r="C189" t="s">
        <v>312</v>
      </c>
    </row>
    <row r="190" spans="1:3" ht="12.75">
      <c r="A190" s="7">
        <v>321600</v>
      </c>
      <c r="B190" t="s">
        <v>313</v>
      </c>
      <c r="C190" t="s">
        <v>314</v>
      </c>
    </row>
    <row r="191" spans="1:3" ht="12.75">
      <c r="A191" s="7">
        <v>321650</v>
      </c>
      <c r="B191" t="s">
        <v>315</v>
      </c>
      <c r="C191" t="s">
        <v>316</v>
      </c>
    </row>
    <row r="192" spans="1:3" ht="12.75">
      <c r="A192" s="7">
        <v>321700</v>
      </c>
      <c r="B192" t="s">
        <v>317</v>
      </c>
      <c r="C192" t="s">
        <v>318</v>
      </c>
    </row>
    <row r="193" spans="1:3" ht="12.75">
      <c r="A193" s="7">
        <v>321750</v>
      </c>
      <c r="B193" t="s">
        <v>319</v>
      </c>
      <c r="C193" t="s">
        <v>320</v>
      </c>
    </row>
    <row r="194" spans="1:3" ht="12.75">
      <c r="A194" s="7">
        <v>321900</v>
      </c>
      <c r="B194" t="s">
        <v>321</v>
      </c>
      <c r="C194" t="s">
        <v>322</v>
      </c>
    </row>
    <row r="195" spans="1:3" ht="12.75">
      <c r="A195" s="7">
        <v>322000</v>
      </c>
      <c r="B195" t="s">
        <v>323</v>
      </c>
      <c r="C195" t="s">
        <v>324</v>
      </c>
    </row>
    <row r="196" spans="1:3" ht="12.75">
      <c r="A196" s="7">
        <v>322100</v>
      </c>
      <c r="B196" t="s">
        <v>325</v>
      </c>
      <c r="C196" t="s">
        <v>326</v>
      </c>
    </row>
    <row r="197" spans="1:3" ht="12.75">
      <c r="A197" s="7">
        <v>322110</v>
      </c>
      <c r="B197" t="s">
        <v>327</v>
      </c>
      <c r="C197" t="s">
        <v>328</v>
      </c>
    </row>
    <row r="198" spans="1:3" ht="12.75">
      <c r="A198" s="7">
        <v>322111</v>
      </c>
      <c r="B198" t="s">
        <v>329</v>
      </c>
      <c r="C198" t="s">
        <v>330</v>
      </c>
    </row>
    <row r="199" spans="1:3" ht="12.75">
      <c r="A199" s="7">
        <v>322112</v>
      </c>
      <c r="B199" t="s">
        <v>331</v>
      </c>
      <c r="C199" t="s">
        <v>332</v>
      </c>
    </row>
    <row r="200" spans="1:3" ht="12.75">
      <c r="A200" s="7">
        <v>322113</v>
      </c>
      <c r="B200" t="s">
        <v>333</v>
      </c>
      <c r="C200" t="s">
        <v>334</v>
      </c>
    </row>
    <row r="201" spans="1:3" ht="12.75">
      <c r="A201" s="7">
        <v>322120</v>
      </c>
      <c r="B201" t="s">
        <v>335</v>
      </c>
      <c r="C201" t="s">
        <v>336</v>
      </c>
    </row>
    <row r="202" spans="1:3" ht="12.75">
      <c r="A202" s="7">
        <v>322121</v>
      </c>
      <c r="B202" t="s">
        <v>337</v>
      </c>
      <c r="C202" t="s">
        <v>338</v>
      </c>
    </row>
    <row r="203" spans="1:3" ht="12.75">
      <c r="A203" s="7">
        <v>322122</v>
      </c>
      <c r="B203" t="s">
        <v>339</v>
      </c>
      <c r="C203" t="s">
        <v>340</v>
      </c>
    </row>
    <row r="204" spans="1:3" ht="12.75">
      <c r="A204" s="7">
        <v>322123</v>
      </c>
      <c r="B204" t="s">
        <v>341</v>
      </c>
      <c r="C204" t="s">
        <v>342</v>
      </c>
    </row>
    <row r="205" spans="1:3" ht="12.75">
      <c r="A205" s="7">
        <v>322130</v>
      </c>
      <c r="B205" t="s">
        <v>343</v>
      </c>
      <c r="C205" t="s">
        <v>344</v>
      </c>
    </row>
    <row r="206" spans="1:3" ht="12.75">
      <c r="A206" s="7">
        <v>322200</v>
      </c>
      <c r="B206" t="s">
        <v>345</v>
      </c>
      <c r="C206" t="s">
        <v>346</v>
      </c>
    </row>
    <row r="207" spans="1:3" ht="12.75">
      <c r="A207" s="7">
        <v>322210</v>
      </c>
      <c r="B207" t="s">
        <v>347</v>
      </c>
      <c r="C207" t="s">
        <v>348</v>
      </c>
    </row>
    <row r="208" spans="1:3" ht="12.75">
      <c r="A208" s="7">
        <v>322220</v>
      </c>
      <c r="B208" t="s">
        <v>349</v>
      </c>
      <c r="C208" t="s">
        <v>350</v>
      </c>
    </row>
    <row r="209" spans="1:3" ht="12.75">
      <c r="A209" s="7">
        <v>500000</v>
      </c>
      <c r="B209" t="s">
        <v>351</v>
      </c>
      <c r="C209" t="s">
        <v>352</v>
      </c>
    </row>
    <row r="210" spans="1:3" ht="12.75">
      <c r="A210" s="7">
        <v>501000</v>
      </c>
      <c r="B210" t="s">
        <v>353</v>
      </c>
      <c r="C210" t="s">
        <v>354</v>
      </c>
    </row>
    <row r="211" spans="1:3" ht="12.75">
      <c r="A211" s="7">
        <v>502000</v>
      </c>
      <c r="B211" t="s">
        <v>355</v>
      </c>
      <c r="C211" t="s">
        <v>356</v>
      </c>
    </row>
    <row r="212" spans="1:3" ht="12.75">
      <c r="A212" s="7">
        <v>510000</v>
      </c>
      <c r="B212" t="s">
        <v>357</v>
      </c>
      <c r="C212" t="s">
        <v>358</v>
      </c>
    </row>
    <row r="213" spans="1:3" ht="12.75">
      <c r="A213" s="7">
        <v>511000</v>
      </c>
      <c r="B213" t="s">
        <v>359</v>
      </c>
      <c r="C213" t="s">
        <v>360</v>
      </c>
    </row>
    <row r="214" spans="1:3" ht="12.75">
      <c r="A214" s="7">
        <v>512000</v>
      </c>
      <c r="B214" t="s">
        <v>361</v>
      </c>
      <c r="C214" t="s">
        <v>362</v>
      </c>
    </row>
    <row r="215" spans="1:3" ht="12.75">
      <c r="A215" s="7">
        <v>520000</v>
      </c>
      <c r="B215" t="s">
        <v>363</v>
      </c>
      <c r="C215" t="s">
        <v>364</v>
      </c>
    </row>
    <row r="216" spans="1:3" ht="12.75">
      <c r="A216" s="7">
        <v>521000</v>
      </c>
      <c r="B216" t="s">
        <v>365</v>
      </c>
      <c r="C216" t="s">
        <v>366</v>
      </c>
    </row>
    <row r="217" spans="1:3" ht="12.75">
      <c r="A217" s="7">
        <v>522000</v>
      </c>
      <c r="B217" t="s">
        <v>367</v>
      </c>
      <c r="C217" t="s">
        <v>368</v>
      </c>
    </row>
    <row r="218" spans="1:3" ht="12.75">
      <c r="A218" s="7">
        <v>530000</v>
      </c>
      <c r="B218" t="s">
        <v>369</v>
      </c>
      <c r="C218" t="s">
        <v>370</v>
      </c>
    </row>
    <row r="219" spans="1:3" ht="12.75">
      <c r="A219" s="7">
        <v>540000</v>
      </c>
      <c r="B219" t="s">
        <v>371</v>
      </c>
      <c r="C219" t="s">
        <v>372</v>
      </c>
    </row>
    <row r="220" spans="1:3" ht="12.75">
      <c r="A220" s="7">
        <v>600000</v>
      </c>
      <c r="B220" t="s">
        <v>373</v>
      </c>
      <c r="C220" t="s">
        <v>260</v>
      </c>
    </row>
    <row r="221" spans="1:3" ht="12.75">
      <c r="A221" s="7">
        <v>610000</v>
      </c>
      <c r="B221" t="s">
        <v>374</v>
      </c>
      <c r="C221" t="s">
        <v>375</v>
      </c>
    </row>
    <row r="222" spans="1:3" ht="12.75">
      <c r="A222" s="7">
        <v>611000</v>
      </c>
      <c r="B222" t="s">
        <v>376</v>
      </c>
      <c r="C222" t="s">
        <v>377</v>
      </c>
    </row>
    <row r="223" spans="1:3" ht="12.75">
      <c r="A223" s="7">
        <v>620000</v>
      </c>
      <c r="B223" t="s">
        <v>378</v>
      </c>
      <c r="C223" t="s">
        <v>379</v>
      </c>
    </row>
    <row r="224" ht="12.75">
      <c r="A224" s="7"/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Amir</cp:lastModifiedBy>
  <cp:lastPrinted>2005-10-20T01:08:08Z</cp:lastPrinted>
  <dcterms:created xsi:type="dcterms:W3CDTF">2004-10-29T02:27:01Z</dcterms:created>
  <dcterms:modified xsi:type="dcterms:W3CDTF">2010-06-18T14:05:32Z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